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24226"/>
  <mc:AlternateContent xmlns:mc="http://schemas.openxmlformats.org/markup-compatibility/2006">
    <mc:Choice Requires="x15">
      <x15ac:absPath xmlns:x15ac="http://schemas.microsoft.com/office/spreadsheetml/2010/11/ac" url="N:\EKSOFT\Dokumenty\20867\KA\KA\2025-01-07\"/>
    </mc:Choice>
  </mc:AlternateContent>
  <xr:revisionPtr revIDLastSave="0" documentId="13_ncr:1_{B6AFCC64-231B-4F75-9A14-92934B7FC1A5}" xr6:coauthVersionLast="47" xr6:coauthVersionMax="47" xr10:uidLastSave="{00000000-0000-0000-0000-000000000000}"/>
  <bookViews>
    <workbookView xWindow="-120" yWindow="-120" windowWidth="38640" windowHeight="21240" activeTab="3" xr2:uid="{00000000-000D-0000-FFFF-FFFF00000000}"/>
  </bookViews>
  <sheets>
    <sheet name="Rekapitulace" sheetId="29" r:id="rId1"/>
    <sheet name="Víceúčelový bazén" sheetId="25" r:id="rId2"/>
    <sheet name="Dětský bazén" sheetId="26" r:id="rId3"/>
    <sheet name="Brodítka a sprchy" sheetId="27" r:id="rId4"/>
    <sheet name="Skluzavky" sheetId="28" r:id="rId5"/>
  </sheets>
  <definedNames>
    <definedName name="ZZZZD">#REF!</definedName>
    <definedName name="ZZZZZ">#REF!</definedName>
  </definedNames>
  <calcPr calcId="181029"/>
</workbook>
</file>

<file path=xl/calcChain.xml><?xml version="1.0" encoding="utf-8"?>
<calcChain xmlns="http://schemas.openxmlformats.org/spreadsheetml/2006/main">
  <c r="F12" i="28" l="1"/>
  <c r="F10" i="28"/>
  <c r="F10" i="27"/>
  <c r="F9" i="27" s="1"/>
  <c r="C11" i="29" s="1"/>
  <c r="F9" i="28" l="1"/>
  <c r="F14" i="27"/>
  <c r="F12" i="27"/>
  <c r="F14" i="28" l="1"/>
  <c r="C12" i="29"/>
  <c r="F16" i="27"/>
  <c r="F11" i="26"/>
  <c r="F10" i="26" s="1"/>
  <c r="F13" i="26"/>
  <c r="F49" i="26"/>
  <c r="F47" i="26"/>
  <c r="F45" i="26"/>
  <c r="F43" i="26"/>
  <c r="F41" i="26"/>
  <c r="F39" i="26"/>
  <c r="F36" i="26"/>
  <c r="F34" i="26"/>
  <c r="F32" i="26"/>
  <c r="F31" i="26" s="1"/>
  <c r="F29" i="26"/>
  <c r="F27" i="26"/>
  <c r="F25" i="26"/>
  <c r="F23" i="26"/>
  <c r="F21" i="26"/>
  <c r="F19" i="26"/>
  <c r="F17" i="26"/>
  <c r="F16" i="26" s="1"/>
  <c r="F38" i="26" l="1"/>
  <c r="F57" i="25"/>
  <c r="F11" i="25"/>
  <c r="F13" i="25"/>
  <c r="F26" i="25"/>
  <c r="F176" i="25"/>
  <c r="F175" i="25" s="1"/>
  <c r="F173" i="25"/>
  <c r="F171" i="25"/>
  <c r="F169" i="25"/>
  <c r="F167" i="25"/>
  <c r="F165" i="25"/>
  <c r="F163" i="25"/>
  <c r="F161" i="25"/>
  <c r="F159" i="25"/>
  <c r="F157" i="25"/>
  <c r="F155" i="25"/>
  <c r="F153" i="25"/>
  <c r="F151" i="25"/>
  <c r="F149" i="25"/>
  <c r="F147" i="25"/>
  <c r="F145" i="25"/>
  <c r="F143" i="25"/>
  <c r="F141" i="25"/>
  <c r="F139" i="25"/>
  <c r="F137" i="25"/>
  <c r="F135" i="25"/>
  <c r="F133" i="25"/>
  <c r="F131" i="25"/>
  <c r="F129" i="25"/>
  <c r="F127" i="25"/>
  <c r="F125" i="25"/>
  <c r="F123" i="25"/>
  <c r="F121" i="25"/>
  <c r="F119" i="25"/>
  <c r="F117" i="25"/>
  <c r="F115" i="25"/>
  <c r="F113" i="25"/>
  <c r="F111" i="25"/>
  <c r="F109" i="25"/>
  <c r="F107" i="25"/>
  <c r="F105" i="25"/>
  <c r="F103" i="25"/>
  <c r="F101" i="25"/>
  <c r="F99" i="25"/>
  <c r="F96" i="25"/>
  <c r="F94" i="25"/>
  <c r="F92" i="25"/>
  <c r="F90" i="25"/>
  <c r="F88" i="25"/>
  <c r="F86" i="25"/>
  <c r="F84" i="25"/>
  <c r="F82" i="25"/>
  <c r="F80" i="25"/>
  <c r="F78" i="25"/>
  <c r="F76" i="25"/>
  <c r="F74" i="25"/>
  <c r="F72" i="25"/>
  <c r="F70" i="25"/>
  <c r="F68" i="25"/>
  <c r="F66" i="25"/>
  <c r="F63" i="25"/>
  <c r="F61" i="25"/>
  <c r="F59" i="25"/>
  <c r="F55" i="25"/>
  <c r="F53" i="25"/>
  <c r="F51" i="25"/>
  <c r="F49" i="25"/>
  <c r="F47" i="25"/>
  <c r="F45" i="25"/>
  <c r="F43" i="25"/>
  <c r="F40" i="25"/>
  <c r="F38" i="25"/>
  <c r="F36" i="25"/>
  <c r="F34" i="25"/>
  <c r="F32" i="25"/>
  <c r="F30" i="25"/>
  <c r="F28" i="25"/>
  <c r="F24" i="25"/>
  <c r="F22" i="25"/>
  <c r="F20" i="25"/>
  <c r="F18" i="25"/>
  <c r="F16" i="25"/>
  <c r="F42" i="25" l="1"/>
  <c r="F98" i="25"/>
  <c r="F65" i="25"/>
  <c r="F15" i="25"/>
  <c r="F9" i="26"/>
  <c r="F10" i="25"/>
  <c r="F51" i="26" l="1"/>
  <c r="C10" i="29"/>
  <c r="F9" i="25"/>
  <c r="F178" i="25" l="1"/>
  <c r="C9" i="29"/>
  <c r="C13" i="29" s="1"/>
</calcChain>
</file>

<file path=xl/sharedStrings.xml><?xml version="1.0" encoding="utf-8"?>
<sst xmlns="http://schemas.openxmlformats.org/spreadsheetml/2006/main" count="518" uniqueCount="299">
  <si>
    <t>ROZMĚRY:</t>
  </si>
  <si>
    <t>Šířka</t>
  </si>
  <si>
    <t>40,60m</t>
  </si>
  <si>
    <t>Délka</t>
  </si>
  <si>
    <t>50,02m</t>
  </si>
  <si>
    <t>Hloubka</t>
  </si>
  <si>
    <t xml:space="preserve">0,10m - 1,80m </t>
  </si>
  <si>
    <t>Šířka žlábku</t>
  </si>
  <si>
    <t>Šířka přelivové hrany</t>
  </si>
  <si>
    <t>Číslo položky</t>
  </si>
  <si>
    <t>Zkrácený text dodávky - montáže</t>
  </si>
  <si>
    <t>mj</t>
  </si>
  <si>
    <t>Počet</t>
  </si>
  <si>
    <t>Cena za mj bez DPH
CZK/mj</t>
  </si>
  <si>
    <t>Cena bez DPH
CZK</t>
  </si>
  <si>
    <t xml:space="preserve">          </t>
  </si>
  <si>
    <t>CELKOVÁ CENA BEZ DPH</t>
  </si>
  <si>
    <t xml:space="preserve">      </t>
  </si>
  <si>
    <t>TĚLESO BAZÉNU</t>
  </si>
  <si>
    <t xml:space="preserve">1.01.     </t>
  </si>
  <si>
    <t xml:space="preserve">Jedná se o kompletně smontovanou a vodotěsně svařenou konstrukci obvodových stěn bazénové vany včetně příslušenství specifikovaného v projektové části, které není zahrnuto v samostatných rozpočtových položkách (přelivná hrana, obvodové přelivné žlábky, rohové díly, výztuže, šikmé vzpěry, kotevní desky, kotevní mat. a pod.). Provedení je vyhotoveno dle dispozic uvedených v technických podkladech, provedení svarů dle ČSN EN ISO 3834-2, svary mořeny bez mechanického opracování (vyjma svarů hlavy bazénu – 5 cm pod hladinu vody). Konstrukční systém nerezových bazénů se skládá z vyztužených ocelových konstrukcí uchycených staticky v určených a předepsaných bodech dle projektové dokumentace (dále jen PD), podložené statickým výpočtem. Na konstrukční části obvodových stěn jsou pak následně vodotěsně navařeny jednotlivé části bazénu, samostatně uvedené a specifikované v přiloženém rozpočtu. _x000D_
Technické provedení bazénové stěny, tvar přelivné hrany a přelivného žlábku a stejně tak min. požadavek na dodržení vertikálních dělících rovin obvodových stěn bazénů navazujících na horizontální dělící roviny dna je blíže specifikován v PD a je požadováno doložení provedení Technickým listem. Dodržení těchto požadavků je bezpodmínečné a je zaneseno v projektové dokumentaci. _x000D_
Tímto způsobem je vytvořena nerezová samonosná vodotěsná vana._x000D_
</t>
  </si>
  <si>
    <t xml:space="preserve">1.02.     </t>
  </si>
  <si>
    <t xml:space="preserve">m2    </t>
  </si>
  <si>
    <t>Dno bazénu je tvořeno jednostranně raženým plechem, prolis o průměru 9,5mm(+0,5mm), výška prolisu 1,0-1,5 mm, osová rozteč prolisů 20mm, které musí odpovídat normě ČSN EN 13451-1 zatřídění 24°.  Přesazení dnových plechů přes sebe je  min. 10mm. Dno je vodotěsně navařeno na bazénové stěny a jednotlivé vestavby. Součástí dna jsou veškeré výztužné prvky určené pro případné zlomy ve dně. Uložení dna je dle PD.</t>
  </si>
  <si>
    <t>VNITŘNÍ VESTAVBY DO BAZÉNU</t>
  </si>
  <si>
    <t xml:space="preserve">2.01.     </t>
  </si>
  <si>
    <t xml:space="preserve">m     </t>
  </si>
  <si>
    <t>Vstupní schodiště do bazénu je směrem k vodě ze všech stran uzavřená vodotěsně svařená konstrukce včetně podélných nosníků a styčníkových plechů vyhotovených dle konstrukčních a statických požadavků PD. Výška stupnic musí být shodná v celé délce schodiště, velikost a tvar stupnic musí být provedeny dle PD. Stupně jsou vytvořeny jako bezpečné nášlapné plochy, které se nesmí prohýbat ani jinak deformovat a nášlapné plochy musí být opatřeny protiskluzovým dezénem v hráškovém provedení (prolis o průměru 9,5mm (+0,5mm)),  s vnodnou výškou prolisu, s vhodnou osovou roztečí prolisů 20mm (± 1mm), které musí odpovídat normě ČSN EN 13451-1 zatřídění 24°. _x000D_
U veřejných bazénů je požadavek na zabarvení okraje stupnic. Jedná se o termotlakově nanášené vinylové pásy, které barevně odliší jednotlivé části bazénové konstrukce. Toto řešení umožňuje dodatečné opravy a úpravy barevných ploch._x000D_
Připouští se provést barevný efekt procesem, založeným na bezproudovém anodickém vylučování vrstvy oxidů kovů, za vzniku interferenční vrstvy oxidů kovů a to v takové tloušťce vrstvy, která zrakem na denním světle vykazuje kobaltově modré až černé zabarvení, kobaltová modř RAL 5013.</t>
  </si>
  <si>
    <t xml:space="preserve">2.02.     </t>
  </si>
  <si>
    <t xml:space="preserve">2.03.     </t>
  </si>
  <si>
    <t>Zapuštěný žebřík výklenkový</t>
  </si>
  <si>
    <t xml:space="preserve">ks    </t>
  </si>
  <si>
    <t>Provedení dle výrobce, materiál nosné konstrukce dle PD, materiál stupnic nerez, výška stupnic 300 mm, šířka stupnic 600 mm. Konstrukce provedena tak, že jednotlivé stupně jsou vsazeny a vodotěsně zavařeny do vyztužené bazénové stěny. Nášlapné plošky stupnic jsou opatřeny protiskluzovou úpravou. Provedení a tvar dle platných legislativních předpisů. Provedení v souladu s ČSN EN 13451.</t>
  </si>
  <si>
    <t xml:space="preserve">2.04.     </t>
  </si>
  <si>
    <t>Madla k zapuštěnému žebříku výkl. - úprava BRUS</t>
  </si>
  <si>
    <t xml:space="preserve">pár   </t>
  </si>
  <si>
    <t>Jedná se o broušenou trubku TR KR 40x2mm, která je tvarově upravena tak, aby vytvářela oporu osoby vstupující nebo vystupující z bazénu. Tvar a provedení ergonomicky upraveno v souladu s požadavky na co největší pohodlí a komfort návštěvníků. Tvar dle PD.</t>
  </si>
  <si>
    <t xml:space="preserve">2.05.     </t>
  </si>
  <si>
    <t>Zábradlí k vodě je koncipováno jako bezpečnostní prvek v bazénové sestavě. Zábradlí je tvořeno trubkami TRKR 40x2mm a musí odpovídat PD a ČSN EN 13451, důraz je kladen na kvalitu a pečlivost svařovacích prací. Svar musí být bez otřepů a viditelných výstupků. Sklon zábradlí musí odpovídat sklonu schodiště, provedení a tvar dle PD. Zábradlí technologicky upravené brusem K400.</t>
  </si>
  <si>
    <t xml:space="preserve">2.06.     </t>
  </si>
  <si>
    <t>Zábradlí k bazénové stěně je koncipováno jako bezpečnostní prvek v bazénové sestavě, zajišťující nebezpečí pádu osob na schodiště ze strany ochozu kolem bazénu. Zábradlí je tvořeno trubkami TRKR 40x2mm a musí odpovídat PD a ČSN EN 13451, důraz je kladen na kvalitu a pečlivost svařovacích prací. Svar musí být bez otřepů a viditelných výstupků. Sklon zábradlí musí odpovídat sklonu schodiště, provedení a tvar dle PD. Zábradlí technologicky upravené brusem K400.</t>
  </si>
  <si>
    <t xml:space="preserve">2.07.     </t>
  </si>
  <si>
    <t>Zábradlí s plexisklem s motivem</t>
  </si>
  <si>
    <t>Jedná se o zábradlí z nerezových trubek TR KR 40x2mm, tvarově a rozměrově navrženo s ohledem na legislativní předpisy a požadavky projektu. Výplň prostoru mezi trubkami provedena z plexiskla, požadavek na snadnou montáž a demontáž. Provedení dle PD a v souladu s ČSN EN 13451. Z důvodu zvýšení atraktivnosti, je výplň z plexiskla laminována bezpečnostní fólií s obrázkovým motivem (např. louka, safari apod.)</t>
  </si>
  <si>
    <t xml:space="preserve">2.08.     </t>
  </si>
  <si>
    <t>Bezpečnostní dojezd pro tobogán 6,5m</t>
  </si>
  <si>
    <t>Slouží jako bezpečnostní prvek dojezdu tobogánu dle ČSN EN 1069-1. Provedení, konstrukce a tvar dle PD je přizpůsoben na profil dojezdu ústících skluzavek, včetně přechodového prvku mezi skluzavkou a dojezdem. Konstrukce, včetně podélných a příčných nosníků musí odpovídat statickým požadavkům ČSN EN 1090-1.</t>
  </si>
  <si>
    <t xml:space="preserve">2.09.     </t>
  </si>
  <si>
    <t>Bezpečnostní zakrytí hrany bazénu (např. u lanových mostů a leknínů)</t>
  </si>
  <si>
    <t>Tam, kde lanový most zasahuje k ochozu bazénu, musí být hrana bazénu překryta bezpečnostním zakrytím, které se skládá z nerezové konstrukce a pěnové výstelky a je opatřeno návlekem PVC/PE. Bezpečnostní zakrytí slouží jako ochrana při pádu na hranu bazénu.</t>
  </si>
  <si>
    <t xml:space="preserve">2.10.     </t>
  </si>
  <si>
    <t>Slouží jako spojovací prvek mezi jednotlivými úrovněmi ploch dětských bazénů. Povrch, tvar a provedení dle PD a podle platných legislativních předpisů - ČSN EN 1090-1. Provedení jako samonosná konstrukce hladkého dna spojující dvě úrovně bazénové sestavy, včetně podélných nosníků dle statických požadavků. Bočnice a spojovací plochy jsou součástí tělesa bazénu. Důraz je kladen na rovnoměrné skrápění spojovací plochy skluzavky vodou. Provedení v souladu s ČSN EN 13451.</t>
  </si>
  <si>
    <t xml:space="preserve">2.11.     </t>
  </si>
  <si>
    <t xml:space="preserve">2.12.     </t>
  </si>
  <si>
    <t>BAZÉNOVÁ HYDRAULIKA</t>
  </si>
  <si>
    <t xml:space="preserve">3.01.     </t>
  </si>
  <si>
    <t>Kanál dnového rozvodu s krytem, opatřeným protiskluzovým dezénem</t>
  </si>
  <si>
    <t>Pro přívod čerstvé vody do bazénu, jsou ve dně bazénu zabudovány kanály s odnímatelnými poklopy (zajišťující jednoduchou údržbu a čištění) s prolisovanými vstřikovacími tryskami, provedení komplet z nerezové oceli. Těsnění mezi dnovým kanálem a krytem je z elastického pryžového materiálu. Tento profil se na lem krytu přisvorkuje a konce těsnícího profilu se přilepí. Upevnění krytů musí zajišťovat snadnou opětovnou montáž i demontáž, pomoci montážního klíče._x000D_
Povrchy krytů dnových kanálů musí mít stejný design a povrch jako okolní dno v bazénu. Kryty musí být vyrobeny v takové délce, aby s nimi byla snadná manipulace a musí mít tuhou a stabilní konstrukci. Tvar kanálů a krytů kanálů, samotné provedení a průřez kanálů včetně napojení na cirkulační systém bazénové vody musí odpovídat platné PD. Množství proudící vody (tlak) vody nesmí překročit 0,03 MPa. Z bezpečnostního hlediska musí být veškeré pohledové plochy kanálu i krytu zaobleny bez ostrých hran a nerovností. Musí být dodrženy bezpečnostně technické požadavky dle ČSN EN 13451 zejména část 1/3  (např. doklad o kontrole zachycování vlasů). Vstřikovací trysky musí být v jedné rovině se dnem bazénu. Rozdělení a dimenze trysek musí odpovídat vyváženým hydraulickým poměrům tak, aby bylo zamezeno vzniku mrtvých zón v prostoru bazénového tělesa. Provedení bude doloženo technickým listem.</t>
  </si>
  <si>
    <t xml:space="preserve">3.02.     </t>
  </si>
  <si>
    <t>Čisticí část dnového kanálu s bezšroubovým uzávěrem krytu</t>
  </si>
  <si>
    <t>Jedná se o závěrnou část dnového krytu kanálu.  Kryt čisticího otvoru s tryskami je upevněn k otvoru dnového kanálu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anebo na ni kolmá. _x000D_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 bezšroubového rychlouzávěru krytu čistící části. Provedení bude doloženo technickým listem.</t>
  </si>
  <si>
    <t xml:space="preserve">3.03.     </t>
  </si>
  <si>
    <t>Tryska vtoková ze dna s bezšroubovým uzávěrem krytu - kruhová</t>
  </si>
  <si>
    <t>Pro přívod čisté vody do bazénu, jsou ve dně bazénu zabudovány dnové vtokové trysky fungující na principu dnových kanálů. Kryt dnové trysky je odnímatelný, těsnost zaručena přisvorkovaným těsnícím profilem z elastického materiálu. Horní strana trysky musí být ve stejné úrovni se dnem bazénu. Tlak na trysce nesmí přesáhnout hodnotu 0,03 MPa. Z bezpečnostního hlediska musí být veškeré pohledové plochy dnové trysky i krytu zaobleny bez ostrých hran a nerovností. Musí být dodrženy bezpečnostně technické požadavky dle ČSN EN 13451 část 1/3 (např. doklad o kontrole zachycování vlasů). Způsob napojení dnových trysek na cirkulační systém bazénové vody dle PD. Kryt s tryskami je upevněn k otvoru vtokové trysky pomocí bezšroubového rychlouzávěru, který zajistí obsluze bazénů rychlé a snadné otevírání a zavírání. Uzávěr krytu je možné snadno ovládat /otevírat/ i v případě nevypuštěného bazénu. Konstrukce dílce umožňuje uzavření krytu pouze jeho zatlačením předepsanou silou k otvoru dnového kanálu a trvale zajišťuje stabilizaci polohy uzávěru pomocí vahadlového mechanismu. Požadavek na doložení technického listu bezšroubového rychlouzávěru.</t>
  </si>
  <si>
    <t xml:space="preserve">3.04.     </t>
  </si>
  <si>
    <t>Tryska vtoková ze dna s bezšroubovým uzávěrem krytu - hranatá</t>
  </si>
  <si>
    <t xml:space="preserve">3.05.     </t>
  </si>
  <si>
    <t>Odtok ze žlábku</t>
  </si>
  <si>
    <t>Slouží k plynulému odvodu bazénové vody z přelivného žlábku, jeho umístění a dimenze musí odpovídat hydraulickým poměrům v bazénu. Prohloubení v místě odtoku včetně odvodního potrubí do vzdálenosti 0,50 m od hrany bazénu, ukončeného lemem a přírubou musí odpovídat platné PD a ČSN EN 1092-1. U venkovních bazénů je odtok standardně opatřen krytem proti vniknutí nežádoucích předmětů do cirkulačního systému.</t>
  </si>
  <si>
    <t xml:space="preserve">3.06.     </t>
  </si>
  <si>
    <t>Lapač hrubých nečistot</t>
  </si>
  <si>
    <t>Slouží ke snížení propadu hrubých nečistot do odtoku ze žlábku. Je tvořený perforovaným nerezovým plechem tvarově uzpůsobeným odtoku ze žlábku.</t>
  </si>
  <si>
    <t xml:space="preserve">3.07.     </t>
  </si>
  <si>
    <t>Zajišťuje bezpečné sání vody z bazénu pro nainstalované vodní atrakce. Velikost a tvar dle PD, skládá se z uzavřené krabicové konstrukce, pevně ukotvené k betonovému základu a navařené na bazénové dno. Kanál je opatřen demontovatelným bezpečnostním děrovaným krytem umístěným v úrovni dna bazénu s těsněním z elastického pryžového materiálu. Odvodní potrubí do vzdálenosti 0,50 m od hrany bazénu, ukončené lemem a přírubou musí odpovídat platné PD a ČSN EN 1092-1._x000D_
Musí být dodrženy bezpečnostně technické požadavky dle ČSN EN 13451 část 1/3 (např. doklad o kontrole zachycování vlasů). Kryt sacího kanálu je upevněn k otvoru sacího kanálu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 bezšroubového rychlouzávěru.</t>
  </si>
  <si>
    <t xml:space="preserve">3.08.     </t>
  </si>
  <si>
    <t>Odtok ze dna bazénu s bezšroubovým uzávěrem krytu</t>
  </si>
  <si>
    <t>Slouží k vypouštění vody z bazénu a zároveň k přisávání bazénové vody ze dna bazénu do cirkulačního okruhu úpravy vody. Velikost a tvar dle PD, skládá se z uzavřené krabicové konstrukce, pevně ukotvené k betonovému základu a navařené na bazénové dno. Odtok je opatřen demontovatelným bezpečnostním děrovaným krytem s těsněním z elastického pryžového materiálu. Umístění krytu v úrovni dna bazénu. Odvodní potrubí do vzdálenosti 0,50 m od hrany bazénu, ukončené lemem a přírubou musí odpovídat platné PD a ČSN EN 1092-1. Musí být dodrženy bezpečnostně technické požadavky dle ČSN EN 13451 část 1/3 (např. doklad o kontrole zachycování vlasů). Děrovaný kryt je upevněn k otvoru odtoku pomocí bezšroubového rychlouzávěru, který zajistí obsluze bazénu rychlé a snadné otevírání a zavírání. Uzávěr krytu je možné snadno ovládat /otevírat/ i v případě nevypuštěného bazénu. Konstrukce dílce umožňuje uzavření krytu pouze jeho zatlačením předepsanou silou k otvoru dnového odtoku a trvale zajišťuje stabilizaci polohy uzávěru pomocí vahadlového mechanismu. Požadavek na doložení technického listu bezšroubového rychlouzávěru.</t>
  </si>
  <si>
    <t xml:space="preserve">3.09.     </t>
  </si>
  <si>
    <t>Tryska měření chlóru ve stěně bazénu s bezšroubovým uzávěrem krytu - kruhová</t>
  </si>
  <si>
    <t>Slouží pro měření obsahu Cl v bazénové vodě, sestávající z klenutého děrovaného víka z nerezové oceli s přivařeným vestavným hrncem a potrubí do vzdálenosti 0,50 m od hrany bazénu, ukončeného lemem a přírubou, musí odpovídat platné PD a ČSN EN 1092-1. Musí být dodrženy bezpečnostně technické požadavky dle ČSN EN 13451 část 1/3 (např. doklad o kontrole zachycování vlasů). Děrovaný kryt trysky je upevněn k otvoru pomocí bezšroubového rychlouzávěru, který zajistí obsluze bazénů rychlé a snadné otevírání a zavírání. Požadavek na doložení technického listu.</t>
  </si>
  <si>
    <t xml:space="preserve">3.10.     </t>
  </si>
  <si>
    <t>Potrubní rozvody v rozsahu a dimenzi dle PD. Provedení dle normy ČSN EN 1090-1.</t>
  </si>
  <si>
    <t xml:space="preserve">3.11.     </t>
  </si>
  <si>
    <t>VYBAVENÍ BAZÉNU</t>
  </si>
  <si>
    <t xml:space="preserve">4.01.     </t>
  </si>
  <si>
    <t>Roštnice PP přímá - 330mm - bílá</t>
  </si>
  <si>
    <t>Roštnice jsou navrženy dle velikosti a typu přelivného žlábku stanoveného v PD. Konstrukce a materiál roštnice musí přenést mechanické zatížení od koupajících se osob, musí být odolné proti teplotním výkyvům, bazénové vodě a UV záření. Krycí rošty musí mít na své horní straně protiskluzovou úpravu dle ČSN EN 13451-1 zatřídění 24° a musí být umístěny příčně k přelivnému žlábku. Šířka roštnicových prutů max.10mm,  mezera mezi prvky dle ČSN EN 13451 &lt;8 mm. Pro čištění roštů a žlábků musí být rošt odnímatelný, délka jednotlivých roštových dílů musí být cca 1,00 m a musí splňovat dvoubodové spojení v podélné ose, aby nedocházelo k bočním posunům jednotlivých prutů a tím i zvětšování mezer mezi pruty na okrajích. Materiál polypropylén, barva bílá. Jednotlivé prvky roštnice jsou podélně k sobě stažené dvěma závitovými tyčemi do pevného celku o délce cca 1m. Závitové tyče jsou stažené na obou stranách matkami a obě části jsou z materiálu ČSN EN jak. 1.4404. Nepřipouští se jednopáteřní propojení prvků roštnice k sobě vzájemným zásunem na perodrážku.</t>
  </si>
  <si>
    <t xml:space="preserve">4.02.     </t>
  </si>
  <si>
    <t>Roštnice PP rohová - 330mm - bílá</t>
  </si>
  <si>
    <t>Roštnice jsou navrženy dle velikosti a typu přelivného žlábku stanoveného v PD. Konstrukce a materiál roštnice musí přenést mechanické zatížení od koupajících se osob, musí být odolné proti teplotním výkyvům, bazénové vodě a UV záření. Materiál polypropylén, barva bílá. Krycí rošty musí mít na své horní straně protiskluzovou úpravu dle ČSN EN 13451 zatřídění 24° a musí být umístěny příčně k přelivnému žlábku. Šířka roštnicových prutů max.10mm, mezera mezi prvky dle ČSN EN 13451 &lt;8 mm. Pro čištění roštů a žlábků musí být rošt odnímatelný, délka jednotlivých roštových dílů dle PD a musí splňovat dvoubodové spojení v podélné ose, aby nedocházelo k bočním posunům jednotlivých prutů a tím i zvětšování mezer mezi pruty na okrajích. Jednotlivé prvky roštnice jsou podélně k sobě stažené dvěma závitovými tyčemi do pevného celku o délce cca 1m. Závitové tyče jsou stažené na obou stranách matkami a obě části jsou z materiálu ČSN EN jak. 1.4404. Rohová roštnice musí mít stejný design a stejnou propustnost bazénové vody jako u roštnic v přímém provedení včetně dvoubodového napojení na přímé roštnice. Nepřipouští se jednopáteřní propojení prvků roštnice k sobě vzájemným zásunem na pero drážku.</t>
  </si>
  <si>
    <t xml:space="preserve">4.03.     </t>
  </si>
  <si>
    <t>Bezpečnostní zn. - informační piktogram</t>
  </si>
  <si>
    <t>Bezpečnostní značka s piktogramem např. "pro neplavce, hl. vody". Umístění v jedné úrovni s horní stranou roštnice, bez výstupků a ostrých hran._x000D_
Deska s označením modrá, rám a symbolika bílá.</t>
  </si>
  <si>
    <t xml:space="preserve">4.04.     </t>
  </si>
  <si>
    <t>Barevné značení (podvodní plavecké pásy) - dno (případně dnové kanály) a obrátkové stěny</t>
  </si>
  <si>
    <t xml:space="preserve">Pásy rozměrově a barevně odlišující osu plavecké dráhy dle FINA a PD. Pásy umístěné na dně (případně dnových kanálech) a čelních stěnách._x000D_
Jedná se o termotlakově nanášené vinylové pásy, které barevně odliší jednotlivé části bazénové konstrukce. Toto řešení umožňuje dodatečné opravy a úpravy barevných ploch._x000D_
_x000D_
Připouští se provést barevný efekt procesem, založeným na bezproudovém anodickém vylučování vrstvy oxidů kovů, za vzniku interferenční vrstvy oxidů kovů a to v takové tloušťce vrstvy, která zrakem na denním světle vykazuje kobaltově modré až černé zabarvení, kobaltová modř RAL 5013._x000D_
</t>
  </si>
  <si>
    <t xml:space="preserve">4.05.     </t>
  </si>
  <si>
    <t>Servisní kufřík pro veřejné bazény</t>
  </si>
  <si>
    <t>Plastový kufřík s uzavíratelným poklopem. Obsahuje základní materiály a nástroje pro údržbu a servis nerezových bazénů, nerezový klíč s medvědem pro demontáž roštů, nerezový imbusový klíč, soupravu základních šroubů s imbusovou zapuštěnou hlavou, Molykot pastu 50g, univerzální klíč, sadu utěrek DEOX-FIT 125 ks 15x20cm, příbalové bezpečnostní listy chemikálií, soupravu gumových rukavic, příručku pro provozovatele zařízení z ušlechtilých ocelí. (Variantně: případně ke každé masážní trysce plastovou záslepku plus klíč pro demontáž trysek, ke každému druhu trysky jeden).</t>
  </si>
  <si>
    <t xml:space="preserve">4.06.     </t>
  </si>
  <si>
    <t>Nářadí pro montáž a demontáž víka dnového kanálu (veřejné bazény)</t>
  </si>
  <si>
    <t>Zařízení dodávané s tělesem bazénu pro snadnou montáž a demontáž dnových kanálů. Návod na použití dodáván s návodem na obsluhu a údržbu bazénu.</t>
  </si>
  <si>
    <t xml:space="preserve">4.07.     </t>
  </si>
  <si>
    <t>Startovní blok trubkový standard bez měření</t>
  </si>
  <si>
    <t>Slouží ke startu plavců při běžném závodním nebo kondičním plavání. Konstrukce bloku je demontovatelná a je vyrobena z horní startovací nášlapné desky ze sklolaminátu GFK, opatřené protiskluzovou úpravou dle ČSN EN 13451-1 skupina zatřídění 24°, barva enciánová modř RAL 5010, upevněné k centrálnímu nosnému sloupku čtyřmi šrouby M12 opatřenými uzavřenými maticemi, sklon desky 6° směrem k vodě, dále z centrálního nosného sloupku tvořeného trubkou TRKR 114,3x3 s navařenými upevňovacími elementy s odpovídajícím kotvením do přelivného žlábku, upevněno čtyřmi šrouby M12, z držadla pro start na znak, to je konstruováno tak, aby byl možný vertikální i horizontální úchop, toto madlo je odnímatelné a tvoří jej nerezová broušená trubka TRKR 40x2 mm, ke startovací desce je připevněna dvěma šrouby M 12, z nášlapné plochy pomocného stupně startovacího bloku, tato je ze stejného materiálu jako startovací deska včetně totožné protiskluzové úpravy. Uchycení desky čtyřmi šrouby M 12 jako u startovací desky, barva opět shodná se startovací deskou. Výztužné zahnuté trubky mají rozměr TRKR 40x2mm. Připevňovací spodní příruba musí mít horní hranu ve výšce resp. v úrovni krycího roštu přelivného žlábku. Součástí dodávky startovního bloku jsou i krycí roštnice které je nutno doplnit do žlábku při odmontovaném bloku.</t>
  </si>
  <si>
    <t xml:space="preserve">4.08.     </t>
  </si>
  <si>
    <t>Držák plaveckých lan - žlábek</t>
  </si>
  <si>
    <t>Držák plaveckých lan, sestávající z konstrukčního elementu se zásuvnou objímkou, který je pevně navařen do přelivného žlábku a zásuvného nerezového elementu dle PD. Konstrukční element je umístěn v úrovni krycího roštu dle PD.</t>
  </si>
  <si>
    <t xml:space="preserve">4.09.     </t>
  </si>
  <si>
    <t>Lana plaveckých drah dle FINA 150mm - délka 50m</t>
  </si>
  <si>
    <t>Pro sportovní závody dle ČSN EN 13451-5 a FINA. _x000D_
Tvořeno ocelovým lanem z nerezové oceli 4,00 mm v průměru a délce odpovídající délce bazénu. S navléknutými technologicky perforovanými mezikruhy z plastu o vnějším průměru 150mm. Bazénová dráha zároveň eliminuje pohyb vln směrem do vedlejších drah. Bezpečnostní provedení proti zranění osob. Včetně napojovacích prvků a chrániče na pružinu.</t>
  </si>
  <si>
    <t xml:space="preserve">4.10.     </t>
  </si>
  <si>
    <t>Pojízdný naviják na plavecké dráhy (pro lana o pr. 150mm) - kapacita 100m</t>
  </si>
  <si>
    <t xml:space="preserve">4.11.     </t>
  </si>
  <si>
    <t>Odrazová deska z plexiskla čirá se zásuvnými pouzdry</t>
  </si>
  <si>
    <t>Odrazová deska je dodávána se zásuvnými pouzdry upevňovanými do konstrukce přelivného žlábku. Deska je vyrobena v souladu s ČSN EN 13451-6 a dle norem FINA, provedení z plexiskla o min tloušťce 24mm příp. v kombinaci plexiskla a nerezové oceli, s délkou odrazové desky dle PD. Odrazová deska je kotvena do přelivné hrany min 4 žebry, z toho vnější žebra zároveň do žlábku na kotevní kolíky, z toho dvě vnější žebra mají sílu stěny min.49mm a dvě vnitřní žebra sílu min.24mm. Její konstrukce musí umožňovat snadnou instalaci držáků plaveckých lan a kontinuální přeliv vody do přelivného žlábku bazénu v místě instalace stěn. Úchopové části desky (všechny vnější hrany) technologicky ošetřeny poloměrem min R 6mm. Krom frézované perforace odrazné desky je veškerý povrch hladký._x000D_
Odrazová stěna musí umožňovat snadné napojení elektron. dotykových desek pro závodní plavání.</t>
  </si>
  <si>
    <t xml:space="preserve">4.12.     </t>
  </si>
  <si>
    <t>Ukazatel zpětné obrátky</t>
  </si>
  <si>
    <t>Dodávka zahrnuje lano s praporky. Provedení dle PD a dle požadavků norem FINA.</t>
  </si>
  <si>
    <t xml:space="preserve">4.13.     </t>
  </si>
  <si>
    <t>Ukazatel chybného startu</t>
  </si>
  <si>
    <t>Dodávka zahrnuje polyesterové lano s vnitřním jádrem z olova. Barva:bílá. Provedení dle PD a dle požadavků norem FINA.</t>
  </si>
  <si>
    <t xml:space="preserve">4.14.     </t>
  </si>
  <si>
    <t>Mechanismus na chybný start</t>
  </si>
  <si>
    <t>Slouží jako informační zařízení pro plavce, v případě, že dojde k chybnému startu.</t>
  </si>
  <si>
    <t xml:space="preserve">4.15.     </t>
  </si>
  <si>
    <t>Tyč pro ukazatel chybného startu a zpětné obrátky</t>
  </si>
  <si>
    <t>Dodávka zahrnuje kompletní kotvení do žlábků včetně trubkových držáků. Provedení dle PD a dle požadavků norem FINA.</t>
  </si>
  <si>
    <t xml:space="preserve">4.16.     </t>
  </si>
  <si>
    <t>ATRAKCE</t>
  </si>
  <si>
    <t xml:space="preserve">5.01.     </t>
  </si>
  <si>
    <t>Vodní chrlič 400x15 DN100</t>
  </si>
  <si>
    <t>Těleso chrliče se skládá z broušené nerezové trubky a plochého nerezového vyústění (hubice), opatřeného z důvodů bezpečnosti kruhovým profilem (lemem), vše dle PD a ČSN EN 13451. Ukotvení chrliče a jeho napojení na přívodní systém vody dle PD. _x000D_
Plnící potrubí je vyvedeno minimálně 0,5 m za hranu bazénu a ukončeno lemovým kroužkem a přírubou nebo nátrubkem dle PD.  _x000D_
Umístění a výška vody pod hubicí musí odpovídat platným bezpečnostním požadavkům. Provedení vodního chrliče, výška konstrukce a šířka vyústění (hubice) dle PD a ČSN EN 13451, resp. ČSN EN 1092-1. Požadavek na přívod vody dle PD.</t>
  </si>
  <si>
    <t xml:space="preserve">5.02.     </t>
  </si>
  <si>
    <t>Vodní chrlič - spodní díl DN100</t>
  </si>
  <si>
    <t>Jedná se o spodní kotvící díl, který je pevně navařen na bazénové těleso a slouží k přírubovému upevnění vodního chrliče k přívodnímu potrubnímu systému.</t>
  </si>
  <si>
    <t xml:space="preserve">5.03.     </t>
  </si>
  <si>
    <t>Vodní dělo DN100</t>
  </si>
  <si>
    <t>Těleso vodního děla se skládá z broušené nerezové trubky a kruhového nerezového vyústění (hubice), opatřeného z důvodů bezpečnosti kruhovým profilem (lemem), vše dle PD a ČSN EN 13451. Ukotvení děla a jeho napojení na přívodní systém vody dle PD. _x000D_
Plnící potrubí je vyvedeno minimálně 0,5 m za hranu bazénu a ukončeno lemovým kroužkem a přírubou nebo nátrubkem dle PD.  _x000D_
Umístění a výška vody pod hubicí musí odpovídat platným bezpečnostním požadavkům. Provedení vodního děla, výška konstrukce a průměr vyústění (hubice) dle PD a ČSN EN 13451, resp. ČSN EN 1092-1. Požadavek na přívod vody dle PD.</t>
  </si>
  <si>
    <t xml:space="preserve">5.04.     </t>
  </si>
  <si>
    <t>Vodní dělo - spodní díl DN100</t>
  </si>
  <si>
    <t>Jedná se o spodní kotvící díl, který je pevně navařen na bazénové těleso a slouží k přírubovému upevnění vodního děla k přívodnímu potrubnímu systému.</t>
  </si>
  <si>
    <t xml:space="preserve">5.05.     </t>
  </si>
  <si>
    <t>Vodní talíř</t>
  </si>
  <si>
    <t>Vodní talíř je tvořen centrální nerezovou nosnou trubkou a akrylátovou průhlednou deskou (talířem) kruhového tvaru . Voda proudící centrální trubkou se vylévá na plochu talíře a stéká po obvodu do bazénu. Vytváří tak válcovitou vodní clonu po obvodu plochy. Tato atrakce je pevně připevněna k základové konstrukci a navařena na bazénové dno. Plnící potrubí je vyvedeno minimálně 0,5 m za hranu bazénu a ukončeno lemovým kroužkem a přírubou nebo nátrubkem dle PD. Provedení vodního hřibu, výška konstrukce a průměr hřibu dle PD a ČSN EN 13451, resp. ČSN EN 1092-1. Požadavek na přívod vody dle PD.</t>
  </si>
  <si>
    <t xml:space="preserve">5.06.     </t>
  </si>
  <si>
    <t>Vodní ježek</t>
  </si>
  <si>
    <t>Atrakce vodní ježek je tvořen kruhovou konstrukcí, na konci uzavřenou děrovanou polokoulí vytvářející efekt soustředěných vodních pramínků. Tato atrakce je pevně připevněna k základové konstrukci a navařena na bazénové dno. Plnící potrubí je vyvedeno minimálně 0,5 m za hranu bazénu a ukončeno lemovým kroužkem a přírubou nebo nátrubkem dle PD. Provedení konstrukce dle PD a ČSN EN 13451, resp. ČSN EN 1092-1. Požadavek na přívod vody dle PD.</t>
  </si>
  <si>
    <t xml:space="preserve">5.07.     </t>
  </si>
  <si>
    <t>Jako vodní atrakce, sestávající ze soustavy trysek s difuzí vzduchu (8m3/1 tryska), umístěných ve dně bazénu. Horní část trysky je v úrovni dna bazénu._x000D_
Distributor je napojen na jediný přívod vody, vyvedený až 0,5m mimo bazén, trubka ukončená přírubou DN125/PN10, otvory dle ČSN EN 1092-1, z nerezové oceli.</t>
  </si>
  <si>
    <t xml:space="preserve">5.08.     </t>
  </si>
  <si>
    <t>Vodní zvon</t>
  </si>
  <si>
    <t>Je tvořen nerezovou broušenou trubkou, která je v horní části opatřena speciální kruhovou tlumící deskou. Tato deska vytváří rozstřik vody tak, že vzniká soustředná vodní clona kolem středové trubky._x000D_
Plnící potrubí je vyvedeno minimálně 0,5 m za hranu bazénu a ukončeno lemovým kroužkem a přírubou nebo nátrubkem dle PD.  _x000D_
Umístění a výška vody pod hubicí musí odpovídat platným bezpečnostním požadavkům. Provedení konstrukce dle PD a ČSN EN 13451, resp. ČSN EN 1092-1. Požadavek na přívod vody dle PD.</t>
  </si>
  <si>
    <t xml:space="preserve">5.09.     </t>
  </si>
  <si>
    <t>Vodní číše 2,0m</t>
  </si>
  <si>
    <t>Vodní číše z nerezové oceli tvořená centrální nerezovou nosnou trubkou ukončenou nerezovým kónickým trychtýřem. Proud vody vytváří válcovitou clonu kolem trychtýře. Vnější průměr číše tvoří obvodový lem z nerezového materiálu, průměr trubkového podstavce s přívodem vody dle PD. Tato atrakce je pevně připevněna k základové konstrukci a navařena na bazénové dno. Plnící potrubí je vyvedeno minimálně 0,5 m za hranu bazénu a ukončeno lemovým kroužkem a přírubou nebo nátrubkem dle PD. Provedení vodní číše, výška konstrukce a průměr číše dle PD a ČSN EN 13451, resp. ČSN EN 1092-1. Požadavek na přívod vody dle PD.</t>
  </si>
  <si>
    <t xml:space="preserve">5.10.     </t>
  </si>
  <si>
    <t>Tryska masážní velká - D100/8 (8-10 m3/hod) - s přisáváním vzduchu - kruhová</t>
  </si>
  <si>
    <t>Jsou tvořeny z prolisovaného otvoru ze strany bazénu, navařené přechodky a tělesa trysky s lokálním přisáváním ze žlábku, ukončeného jednosměrným ventilkem. Těleso trysky je zapuštěno tak, aby vnější okraj trysky byl v jedné rovině s okolní stěnou bazénové vany. Nika pro trysku musí být lisovaná ze strany bazénu, z bezpečnostního a estetického hlediska se nepřipouští svařované provedení. Plnící potrubí je vyvedeno minimálně 0,5 m za hranu bazénu a ukončeno lemovým kroužkem a přírubou nebo nátrubkem dle PD. Provedení konstrukce dle PD a ČSN EN 13451, resp. ČSN EN 1092-1. Požadavek na přívod vody dle PD. Požadavek na doložení technického listu.</t>
  </si>
  <si>
    <t xml:space="preserve">5.11.     </t>
  </si>
  <si>
    <t>Dnová masáž nohou v kruhovém provedení s bezšroubovým uzávěrem krytu</t>
  </si>
  <si>
    <t>Skládá se z kruhového svařence z nerezové oceli o průměru 200mm, umístěného ve dně bazénu a pevně ukotveného do podkladního betonu a navařeného na bazénové dno. Plnící potrubí je vyvedeno minimálně 0,5 m za hranu bazénu a ukončeno lemovým kroužkem a přírubou nebo nátrubkem dle PD. Provedení konstrukce dle PD a ČSN EN 13451, resp. ČSN EN 1092-1. Požadavek na přívod vzduchu dle PD. Horní kryt vzduchovače tvoří kruhový segment odpovídající tloušťky s otvory pro vyústění vzduchu do vodního sloupce. Horní hrana krytu musí být v úrovni dna bazénu. Děrovaný kryt dnové trysky je upevněn k otvoru dnové trysky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 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t>
  </si>
  <si>
    <t xml:space="preserve">5.12.     </t>
  </si>
  <si>
    <t>Dnový vzduchovač 300 mm s bezšroubovým uzávěrem krytu - kruhový</t>
  </si>
  <si>
    <t>Skládá se ze svařence z nerezové oceli o průměru 300mm, umístěného ve dně bazénu a pevně ukotveného do podkladního betonu a navařeného na bazénové dno. Plnící potrubí je vyvedeno minimálně 0,5 m za hranu bazénu a ukončeno lemovým kroužkem a přírubou nebo nátrubkem dle PD. Provedení konstrukce dle PD a ČSN EN 13451, resp. ČSN EN 1092-1. Požadavek na přívod vzduchu dle PD. Horní kryt vzduchovače tvoří segment odpovídající tloušťky s otvory pro vyústění vzduchu do vodního sloupce. Horní hrana krytu musí být v úrovni dna bazénu. Děrovaný kryt dnové trysky je upevněn k otvoru dnové trysky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 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t>
  </si>
  <si>
    <t xml:space="preserve">5.13.     </t>
  </si>
  <si>
    <t>Je tvořen vyvýšenou dělící stěnou, která vyčnívá cca 500 mm nad vodní hladinu, šířka stěny dle PD, dno uvnitř houpacího bazénu je provedeno v protiskluzové úpravě a je zajištěna požadovaná cirkulace vody. Horní lem houpacího bazénu a čelní hrany jsou tvořeny skruženou broušenou trubkou. Tato atrakce je pevně připevněna k základové konstrukci a navařena na bazénové dno. Z bezpečnostního hlediska se nepřipouští náhrada trubkového lemu za svařovaný lem z plechu. Provedení houpacího bazénu, výška konstrukce a průměr dle PD a ČSN EN 13451, resp. ČSN EN 1092-1.</t>
  </si>
  <si>
    <t xml:space="preserve">5.14.     </t>
  </si>
  <si>
    <t>Dětská atrakce - vodní kanon otočný ve dvou osách, s ventilem</t>
  </si>
  <si>
    <t xml:space="preserve">Jedná se o vodní atrakci montovanou do dětských bazénů a brouzdališť. Atrakce je tvořena vyvýšeným nosným nerezovým trubkovým sloupem D 104x2. Těleso kanonu je pevně ukotveno do dna bazénu. Toto těleso kanonu je opatřeno přívodem vody G1/2". Spouštění proudu vody je realizováno časovým tlakovým spínačem. Požadovaný tlak vody pro správný chod atrakce je0,4MPa. Horní hlava stříkacího kanonu je otočná ve dvou osách. _x000D_
Dostřik vody cca 2m._x000D_
Rozměry dle PD. Konstrukce atrakce certifikovaná TÜV na bezpečnost a zdravotní nezávadnost. Projektant požaduje doložit TL výrobku._x000D_
</t>
  </si>
  <si>
    <t xml:space="preserve">5.15.     </t>
  </si>
  <si>
    <t>Dětská atrakce - terč (provedení BRUS)</t>
  </si>
  <si>
    <t xml:space="preserve">Atrakce je tvořena vyvýšeným nosným nerezovým trubkovým sloupem D 84x2, tvarovaný z jednoho kusu, hermeticky uzavřeným a kotveným do dna bazénu přivařením (nerozebíratelně).  Povrch sloupu technologicky opracovaný broušením K400 (do venkovního prostředí). Grafická výplň je provedena z lepené akrylátové desky z materiálu PMMA o tloučťce každá 5,8mm, lepené vodě odolnou vrstvou s grafickým motivem. Celková tloušťka výplně je 12,6mm. PMMA = Polymethylmethakrylát; Bezbarvá průhledná amorfní hmota; sumární vzorec (C5O2H8)n; Hustota 1,19 g/cm? (20°C), akrylátová výplň s povrchem technologicky upraveným do lesku. Atrakce je vhodná jako doplněk k Atrakci Kanon otočný. Provedení atrakce, výška konstrukce a průměr dle PD . Konstrukce atrakce certifikovaná TÜV na bezpečnost a zdravotní nezávadnost. Projektant požaduje doložit TL výrobku._x000D_
_x000D_
</t>
  </si>
  <si>
    <t xml:space="preserve">5.16.     </t>
  </si>
  <si>
    <t xml:space="preserve">5.17.     </t>
  </si>
  <si>
    <t xml:space="preserve">5.18.     </t>
  </si>
  <si>
    <t>Dětská atrakce - mořský koník (provedení BRUS)</t>
  </si>
  <si>
    <t xml:space="preserve">Atrakce je tvořena nosným nerezovým trubkovým sloupem  D 54x2, technologicky tvarovaný z jednoho kusu, hermeticky uzavřeným, kotveným do dna bazénu na kotvící prvek. Grafická výplň  je provedena z lepené akrylátové desky z materiálu PMMA o tloučťce každá 5,8mm, lepené vodě odolnou vrstvou s grafickým motivem. Celková tloušťka výplně je 12,6mm.  PMMA = Polymethylmethakrylát; Bezbarvá průhledná amorfní hmota; sumární vzorec (C5O2H8)n; Hustota  1,19 g/cm? (20°C). Nerezový sloup s povrchem technologicky upraveným brusem K400._x000D_
Hlava je 3D tvaru, provedena z materiálu (3D tisk) PETG.  Tato atrakce je pevně připevněna k základové konstrukci v kotvícím přípravku ve dně bazénu. Varianta s vodními tryskami má připojení na vodu. Provedení atrakce, výška konstrukce a průměr dle PD a ČSN EN 13451, resp. ČSN EN 1092-1._x000D_
</t>
  </si>
  <si>
    <t xml:space="preserve">5.19.     </t>
  </si>
  <si>
    <t>Dětská atrakce - plameňák (provedení BRUS)</t>
  </si>
  <si>
    <t xml:space="preserve">Atrakce je tvořena nosným nerezovým trubkovým sloupem  D 54x2, technologicky tvarovaný z jednoho kusu, hermeticky uzavřeným, kotveným do dna bazénu na kotvící prvek. Grafická výplň  je provedena z lepené akrylátové desky z materiálu PMMA o tloučťce každá 5,8mm, lepené vodě odolnou vrstvou s grafickým motivem. Celková tloušťka výplně je 12,6mm.  _x000D_
PMMA = Polymethylmethakrylát; Bezbarvá průhledná amorfní hmota; sumární vzorec (C5O2H8)n; Hustota  1,19 g/cm? (20°C)._x000D_
Hlava je 3D tvaru, provedena z PETG. Akrylátová výplň s povrchem technologicky upraveným do lesku. Tato atrakce je pevně připevněna k základové konstrukci v kotvícím přípravku ve dně bazénu. Varianta s vodními tryskami má připojení na vodu. Provedení atrakce, výška konstrukce a průměr dle PD. Konstrukce atrakce certifikovaná TÜV na bezpečnost a zdravotní nezávadnost. Projektant požaduje doložit TL výrobku._x000D_
</t>
  </si>
  <si>
    <t xml:space="preserve">5.20.     </t>
  </si>
  <si>
    <t>Dětská atrakce - mráček (provedení BRUS)</t>
  </si>
  <si>
    <t xml:space="preserve">Jedná se o atrakci statického charakteru s vyobrazením mráčku. Atrakce se skládá z nerezového sloupu (bezešvá svislá trubka D 54x2mm, ohýbaná v jednom kuse bez dodatečných svarů a spojů). Je pevně ukotvena do bazénového dna a zvyšuje tak bezpečnost, estetický dojem a prožitek z koupání nejmenších dětí. _x000D_
Co se týče provedení, tak se jedná se o trubkovou ohýbanou konstrukci, která je opatřena vnitřní akrylátovou výplní s grafickým vyobrazením mráčku nebo jiného požadovaného motivu. _x000D_
Jedná se o dvouvrstvé čiré akrylátové sklo, kdy ve střední  dělící rovině je umístěna průhledná barevná fólie s odpovídajícím vyobrazením. Obvod tohoto prvku je opatřen speciální penetrační hmotou zamezující pronikání vlhkosti do dělící roviny mezi skly. Tento prvek je ukotven do obvodové konstrukce pomocí rozebíratelných spojek z důvodu jeho jednoduché výměny. _x000D_
Uvedené technické řešení je možno uplatnit u všech druhů bazénových van, nejen u nerezových. _x000D_
Konstrukce atrakce certifikovaná TÜV na bezpečnost a zdravotní nezávadnost. Projektant požaduje doložit TL výrobku._x000D_
_x000D_
</t>
  </si>
  <si>
    <t xml:space="preserve">5.21.     </t>
  </si>
  <si>
    <t>Dětská atrakce - sluníčko (provedení BRUS)</t>
  </si>
  <si>
    <t xml:space="preserve">Jedná se o atrakci statického charakteru s vyobrazením sluníčka. Atrakce se skládá z nerezového sloupu (bezešvá svislá trubka D 54x2mm, ohýbaná v jednom kuse bez dodatečných svarů a spojů). Je pevně ukotvena do bazénového dna a zvyšuje tak bezpečnost, estetický dojem a prožitek z koupání nejmenších dětí. _x000D_
Co se týče provedení, tak se jedná se o trubkovou ohýbanou konstrukci, která je opatřena vnitřní akrylátovou výplní s grafickým vyobrazením sluníčka nebo jiného požadovaného  motivu. _x000D_
Jedná se o dvouvrstvé čiré akrylátové sklo, kdy ve střední  dělící rovině je umístěna průhledná barevná fólie s odpovídajícím vyobrazením. Obvod tohoto prvku je opatřen speciální penetrační hmotou zamezující pronikání vlhkosti do dělící roviny mezi skly. Tento prvek je ukotven do obvodové konstrukce pomocí rozebíratelných spojek z důvodu jeho jednoduché výměny. _x000D_
Uvedené technické řešení je možno uplatnit u všech druhů bazénových van, nejen u nerezových._x000D_
Konstrukce atrakce certifikovaná TÜV na bezpečnost a zdravotní nezávadnost. Projektant požaduje doložit TL výrobku._x000D_
</t>
  </si>
  <si>
    <t xml:space="preserve">5.22.     </t>
  </si>
  <si>
    <t>Dětská atrakce - strom ve tvaru palmy se 3 kokosy (provedení BRUS)</t>
  </si>
  <si>
    <t>Atrakce se skládá z nerezového sloupu (bezešvá svislá trubka D 84x2mm), která z kotevního místa přechází do horní části, kde jsou  tři horizontálními ramena DN 40 pro rozvod (distribuci) vody do jednotlivých kbelíků (kokosů). Pod každým ramenem jsou horizontální hřídele pro ukotvení otočných kbelíků. Nad rameny jsou graficky vyvedené listy z PMMA materiálu v grafice palmového listu. Každý list je kotvený na konci do ocelového trubkového ramene z nerezové trubky DN 10mm. Kotvení atrakce je ve dně bazénu pomocí kotevního prvku. Potrubí je vyvedené mimo bazén max. 0,5m od vnitřního okraje bazénu a končí přírubou DN80 PN10. Objem jednoho kbelíku cca 6,5 l._x000D_
Kbelíky jsou z plastické hmoty, nosné svislé potrubí v broušeném provedení z nerezové trubky o průměru DN80x2mm. Materiál: Kbelíky jsou provedeny z ASA (Acrylonitrile styrene acrylate C18H23NO2),  Sloup z nerezové oceli třídy dle ČSN EN mat. jak. 1.4404. Provedení atrakce, výška konstrukce a průměr dle PD. Konstrukce atrakce certifikovaná TÜV na bezpečnost a zdravotní nezávadnost. Projektant požaduje doložit TL výrobku.</t>
  </si>
  <si>
    <t xml:space="preserve">5.23.     </t>
  </si>
  <si>
    <t>Dětská atrakce - 3D krab (provedení BRUS)</t>
  </si>
  <si>
    <t>Atrakce se skládá z nerezového sloupu (trubka D 104x2mm), povrch technologicky upravený brusem K400._x000D_
Materiál 3D Tisku PETG , povrchově opatřené lakováním s garfickým motivem (oba materiály se zdravotním atestem). _x000D_
Kotvení příruby sloupu atrakce  na nosný nerezový kotevní prvek nerezovými šrouby (s distanční plastovou podložkou). Kotevní prvek kotvený k betonového základu pomocí samořezných vrutů (vruty ocelové s pozinkovou povrchovou úpravou s distanční podložkou) . Kotevní prvek následně staticky zesílený betonem kvality C30 o velikosti dle PD. Úhel otáčení horizontál 90° viz. výkres. Délka min. 390mm šířka min. 390mm. Konstrukce atrakce certifikovaná TÜV na bezpečnost a zdravotní nezávadnost. Projektant požaduje doložit TL výrobku.</t>
  </si>
  <si>
    <t xml:space="preserve">5.24.     </t>
  </si>
  <si>
    <t xml:space="preserve">5.25.     </t>
  </si>
  <si>
    <t>Dětská atrakce - 3D želva (provedení BRUS)</t>
  </si>
  <si>
    <t xml:space="preserve">5.26.     </t>
  </si>
  <si>
    <t>Zimní ochrana na atrakce slouží k ochraně vodních atrakcí v období mimo letní szónu. _x000D_
Plachtovina má antibakteriální vlastnosti a je odolná vůči světlu UV záření a alkoholu. Díky hladkému povrchu je snadno omyvatelná a vhodná pro zdravotnictví.</t>
  </si>
  <si>
    <t xml:space="preserve">5.27.     </t>
  </si>
  <si>
    <t xml:space="preserve">5.28.     </t>
  </si>
  <si>
    <t>Dětská skluzavka žlabová ve tvaru chobotnice s přívodem vody</t>
  </si>
  <si>
    <t>Dětská skluzavka ve tvaru chobotnice, kluzná plocha a boky skluzavky z nerezového broušeného plechu. Přístup na startovací plošinu stupnicemi z polymerbetonu. Kluzná plocha má kontinuální skrápění – napojení G 1“-přítok vody 3m3/hod (přívod vody dodávka technologie). Bočnice žlabu opatřeny bezpečnostní trubkou. Barevné ztvárnění – barva certifikována, splňující vyhlášku MZČR č.409/2005 Sb. o hygienických požadavcích na výrobky přicházející do styku s pitnou vodou. Umístění dle PD. Provedení v souladu s ČSN EN 1069-1  (verze 1.1). Projektant požaduje doložení TL a certifikátem bezpečnosti TUV._x000D_
Rozměry skluzavky:  _x000D_
délka: 2316 mm_x000D_
šířka:  625 mm_x000D_
výška: 1050 mm_x000D_
délka skluzu: 900 mm</t>
  </si>
  <si>
    <t xml:space="preserve">5.29.     </t>
  </si>
  <si>
    <t>Dětská skluzavka žlabová ve tvaru velryby s přívodem vody</t>
  </si>
  <si>
    <t>Dětská skluzavka ve tvaru velryby, kluzná plocha a boky skluzavky z nerezového broušeného plechu. Přístup na startovací plošinu stupnicemi z polymerbetonu. Kluzná plocha má kontinuální skrápění – napojení G 1“-přítok vody 3m3/hod (přívod vody dodávka technologie). Bočnice žlabu opatřeny bezpečnostní trubkou. Barevné ztvárnění – barva certifikována, splňující vyhlášku MZČR č.409/2005 Sb. o hygienických požadavcích na výrobky přicházející do styku s pitnou vodou. Umístění dle PD. Provedení v souladu s ČSN EN 1069-1  (verze 1.1). Projektant požaduje doložení TL a certifikátem bezpečnosti TUV._x000D_
Rozměry skluzavky:  _x000D_
délka: 2297 mm_x000D_
šířka:  625 mm_x000D_
výška: 1050 mm_x000D_
délka skluzu: 900 mm</t>
  </si>
  <si>
    <t xml:space="preserve">5.30.     </t>
  </si>
  <si>
    <t>Dětská skluzavka žlabová ve tvaru žraloka s přívodem vody</t>
  </si>
  <si>
    <t>Dětská skluzavka ve tvaru žraloka, kluzná plocha a boky skluzavky z nerezového broušeného plechu. Přístup na startovací plošinu stupnicemi z polymerbetonu. Kluzná plocha má kontinuální skrápění – napojení G 1“-přítok vody 3m3/hod (přívod vody dodávka technologie). Bočnice žlabu opatřeny bezpečnostní trubkou. Barevné ztvárnění – barva certifikována, splňující vyhlášku MZČR č.409/2005 Sb. o hygienických požadavcích na výrobky přicházející do styku s pitnou vodou. Umístění dle PD. Provedení v souladu s ČSN EN 1069-1  (verze 1.1). Projektant požaduje doložení TL a certifikátem bezpečnosti TUV._x000D_
Rozměry skluzavky:  _x000D_
délka:             4.030 mm_x000D_
šířka:                 625 mm_x000D_
výška:              1880 mm_x000D_
výška podesty: 966 mm_x000D_
délka skluzu:    900 mm</t>
  </si>
  <si>
    <t xml:space="preserve">5.31.     </t>
  </si>
  <si>
    <t>Fontánka ze žlábku</t>
  </si>
  <si>
    <t>Jako vodní atrakce do dětských brouzdališť (případně zvlhčení povrchu nerezového dětského skluzu), jako vodní prvek privátních bazénů , sestávající z nerezového paždíku ve žlábku s otvorem pro plastovou trysku fontánky. Tryska je z plastového materiálu (silon- bílé barvy) s kalibrovaným otvorem provedeném v šikmém směru (tryskání pod úhlem do bazénu). Obvykle se dávají min 3 trysky a více. Tryska fontány přes rozvodné potrubní větvě napojena samostatným potrubím výtlaku DN 40 (pro až tři trysky), vyvedené až 0,5 m mimo bazén, trubka ukončená lemovacím nátrubkem a přírubami DN 40/ PN 10, otvory podle ČSN EN 1092-1, z nerezové oceli;  _x000D_
Max. výtlak vody do vodního prvku 1m3/hod/1 tryska.</t>
  </si>
  <si>
    <t xml:space="preserve">5.32.     </t>
  </si>
  <si>
    <t>Sloup ke šplhací síti a lanovému mostu</t>
  </si>
  <si>
    <t>Jedná se o soustavu sloupů ukotvených do dna bazénu přes základový systém, v horní části je umístěno několik lan, které slouží pro ručkování nad hladinou. Důraz je kladen na kotvení sloupů a uchycení lan.</t>
  </si>
  <si>
    <t xml:space="preserve">5.33.     </t>
  </si>
  <si>
    <t>Šplhací síť</t>
  </si>
  <si>
    <t>Šplhací síť je tvořena polypropylénovými lany pevně spojenými speciálními spojkami do odpovídajícího tvaru dle PD. V místě uchycení k nosným sloupům je opatřena napínacími háčky s oky, které jsou překryté speciálními odnímatelnými plastovými chráničemi proti poranění plavců. Dodaná šplhací síť musí s ohledem na bezpečnostně technické požadavky (materiál, velikost ok, atd.), odpovídat požadavkům, stanoveným podle ČSN EN 1176-1. Velikost a tvar dle PD.</t>
  </si>
  <si>
    <t xml:space="preserve">5.34.     </t>
  </si>
  <si>
    <t>Lanový most je tvořen polypropylénovými lany pevně spojenými speciálními spojkami do odpovídajícího tvaru dle PD. V místě uchycení k nosným sloupům je opatřen napínacími háčky s oky, které jsou překryté speciálními odnímatelnými plastovými chráničemi proti poranění plavců. Dodaný lanový most musí s ohledem na bezpečnostně technické požadavky (materiál, velikost ok, atd.), odpovídat požadavkům, stanoveným podle ČSN EN 1176-1. Velikost a tvar dle PD.</t>
  </si>
  <si>
    <t xml:space="preserve">5.35.     </t>
  </si>
  <si>
    <t xml:space="preserve">5.36.     </t>
  </si>
  <si>
    <t xml:space="preserve">5.37.     </t>
  </si>
  <si>
    <t>Basketbalový koš s deskou</t>
  </si>
  <si>
    <t>Konstrukce dle PD, tvořena obručí se síťkou a odrazovou deskou za obručí. Důraz kladen na bezpečnost a mechanickou odolnost.</t>
  </si>
  <si>
    <t xml:space="preserve">5.38.     </t>
  </si>
  <si>
    <t>Podvodní trubkové pololehátko přímé ohýbané - 6m - se vzduchovou masáží</t>
  </si>
  <si>
    <t xml:space="preserve">Plocha pro sezení je tvořena 21 trubkami TRKR 38x1,5mm, které přesně kopírují osu bočních nosných profilů, ke kterým jsou přivařeny. Mezera mezi jednotlivými trubkami činí 28 mm, tj. dle platných legislativních předpisů. Ve spodní části pololehátka jsou v profilech hermeticky navařené dvě trubky (DN50) s perforací v horní části trubky, pro distribuci masážního vzduchu. Vzduch je do distributorních trubek přiveden přívodním potrubím ukončeným přírubou DN50/PN10 vyvedeným minimálně 0,5m za bazénovou stěnu. Profily pololehátka jsou kotvené do stěny bazénu. Pro opření hlavy je vhodné instalovat opěrku hlavy. Vhodné do bazénu s hloubkou větší než 1.100mm. 35 až 40 m3/h vzduchu na každé místo k sezení. Požadavek na doložení technického listu trubkového pololehátka s ohýbanými bočnicemi._x000D_
</t>
  </si>
  <si>
    <t>Podvodní trubkové lehátko přímé ohýbané - 6m - se vzduchovou masáží</t>
  </si>
  <si>
    <t>Tvořeno 25-ti broušenými trubkami navařenými do krajních ohýbaných obdélníkových uzavřených profilů. Masážní účinek vzduchové masáže je zvýšen nerezovými trubkami v prostoru pod lehátkem, kde se dodatečně přivádí vzduch pro intenzivnější masáž. Požadavek na doložení technického listu trubkového lehátka s ohýbanými bočnicemi. Tvar a rozměry dle PD. Provedení v souladu s ČSN EN 13451.</t>
  </si>
  <si>
    <t>Opěrka hlavy slouží k podepření hlavy při terapii na masážním trubkovém, nebo plném lehátku. Opěrka hlavy je tvořena ocelovou nerezovou trubkou. Ocelová ramena opěrky jsou kotvená do U profilů napříč ve žlábku bazénu. Povrch technologicky upravený brusem K400. Opěrka má v místě podepření hlavy nataženou pěnovou výplň s krycím obalem, který lze snadno měnit. Svary jsou mořeny bez mechanického opracování. Umístění opěrky hlavy dle PD.</t>
  </si>
  <si>
    <t>PROTOKOL TÜV</t>
  </si>
  <si>
    <t xml:space="preserve">6.01.     </t>
  </si>
  <si>
    <t>Protokol TÜV</t>
  </si>
  <si>
    <t>Jedná se o zkušební protokol bezpečnosti provozu na konkrétní vybavení, umístěné v bazénu._x000D_
Tento protokol má právo vystavit akreditovaný subjekt s požadovaným oprávněním k této činnosti._x000D_
Skutečnosti získané z tohoto protokolu budou podkladem pro vypracování provozního řádu daného zařízení a budou z něho vycházet podmínky pro používání tohoto vybavení.</t>
  </si>
  <si>
    <t xml:space="preserve">Víceúčelový bazén venkovní                                                      </t>
  </si>
  <si>
    <t>TĚLESO BAZÉNOVÉ VANY s přelivnými žlábky po celém obvodu</t>
  </si>
  <si>
    <t>DNO BAZÉNU S PROTISKLUZOVOU ÚPRAVOU S KRUHOVÝMI NOPY</t>
  </si>
  <si>
    <t>kpl</t>
  </si>
  <si>
    <t>Schodiště do bazénu (kruhové nopy) - přímé, 4 stupně, šíře 1,5m</t>
  </si>
  <si>
    <t>Schodiště do bazénu (kruhové nopy) - přímé, 8 stupňů, šíře 1,5m</t>
  </si>
  <si>
    <t xml:space="preserve">2.13.     </t>
  </si>
  <si>
    <t>Zábradlí k vodě - povrch.úpr. BRUS (ke čtyřstupňovým schodům) - přímé</t>
  </si>
  <si>
    <t>Zábradlí k vodě - povrch.úpr. BRUS (k osmistupňovým schodům) - přímé</t>
  </si>
  <si>
    <t>Zábradlí ke stěně - povrch.úpr. BRUS (k osmistupňovým schodům a stěně) - přímé</t>
  </si>
  <si>
    <t xml:space="preserve">Potrubní rozvody </t>
  </si>
  <si>
    <t>Bazénový vysavač (pro bazény do 50m délky)</t>
  </si>
  <si>
    <t>Dětská atrakce - 3ks vodní clona (provedení BRUS) se stíněním</t>
  </si>
  <si>
    <t>Zimní ochrana atrakce (vak - 2x kanon, terč, krab, ryba, želva)</t>
  </si>
  <si>
    <t>Zimní ochrana atrakce (vak - mořský koník, plameňák)</t>
  </si>
  <si>
    <t>Lanový most vývrtka</t>
  </si>
  <si>
    <t>Lanový most se 3 ks plovoucích pontonů z mater. microlene (např. ve tvaru leknínu)</t>
  </si>
  <si>
    <t>Lanový most je tvořen polypropylénovými lany pevně spojenými speciálními spojkami do odpovídajícího tvaru dle PD. V místě uchycení k nosným sloupům je opatřen napínacími háčky s oky, které jsou překryté speciálními odnímatelnými plastovými chráničemi proti poranění plavců. Dodaný lanový most musí s ohledem na bezpečnostně technické požadavky (materiál, velikost ok, atd.), odpovídat požadavkům, stanoveným podle ČSN EN 1176-1. Velikost a tvar dle PD. Atrakce do bazénu pro všechny věkové skupiny. Plovoucí ponton je kotvený pevnostním lanem do oka ve dně bazénu. Tato atrakce je zejména jako doplňek k atrakci LANOVÝ MOST. Pro vyztužení leknínu je uvnitř zabudovaná plastová deska. Pro uchycení lana je na spodní části leknínu oko z nerezové oceli v jakosti materiálu dle ČSN EN  1.4404. Plovoucí ponton je vyroben z materiálu microlene (CO 30 natural), Hustota: 45 kg/m3.</t>
  </si>
  <si>
    <t>Opěrka hlavy rovná k pololehátku a lehátku v délce 6m</t>
  </si>
  <si>
    <t>Vstup pro zdravotně znevýhodněné osoby - BRUS</t>
  </si>
  <si>
    <t>Příprava pro zvedák pro zdravotně znevýhodněné osoby (samotný zvedák není součástí dodávky a ceny)</t>
  </si>
  <si>
    <t>Sací kanál atrakcí L=2,5m s bezšroubovým uzávěrem krytu</t>
  </si>
  <si>
    <t>Sací kanál atrakcí L=5m s bezšroubovým uzávěrem krytu</t>
  </si>
  <si>
    <t>Houpací záliv nerezový, průměr 2,5m</t>
  </si>
  <si>
    <t>ks</t>
  </si>
  <si>
    <t xml:space="preserve">Jako vodní atrakce, sestávající z trubkové konstrukce tvarované do tvaru oblouku. Clona je tvořená v horní části obloukem v poloměru R=1000mm z nerezové trubky D 40mm, povrch trubky technologicky opracovaný broušením K400 (do venkovního prostředí). Vodní clona je kotvená pevně na jedné straně ke kotevní konstrukci ve dně bazénu a na druhé straně ke kotevní konstrukci dna nebo ke konstrukci dělící stěny. Provedení dle PD. Konstrukce atrakce dle EN 13451 na bezpečnost a splňuje zdravotní nezávadnost. Projektant požaduje doložit TL výrobku._x000D_ Stínění je zhotoveno z gumoplachtoviny a slouží k ochraně uživatelů bazénu před slunečním zářením.
_x000D_
</t>
  </si>
  <si>
    <t>TĚLESO BAZÉNOVÉ VANY s přelivnými žlábky po celém obvodu (lávka přes průplav není součástí dodávky a ceny nerezového bazénu)</t>
  </si>
  <si>
    <t>6m</t>
  </si>
  <si>
    <t xml:space="preserve">0,10m - 0,15m </t>
  </si>
  <si>
    <t>Potrubní rozvody</t>
  </si>
  <si>
    <t>Zimní ochrana atrakce (vak - ryba, krab)</t>
  </si>
  <si>
    <t xml:space="preserve">Dětský bazén venkovní                                                           </t>
  </si>
  <si>
    <t>Odtok ze dna bazénu s bezšroubovým uzávěrem krytu/sání</t>
  </si>
  <si>
    <t>Slouží pro snadné a jednoduché navinutí a uskladnění plaveckých lan. Provedení dle výrobce. Jedná se o komplet dvou samostatných částí. Vozík slouží pro přemístění sportovního lana navinutého na buben např. mezi skladovacím prostorem a tělesem bazénu.                                                                                                                                                                                                                   Čtyři ocelová nerezová otočná kolečka, z nichž 2 jsou uzamykatelná (s aretací)._x000D_
Hmotnost bez lan: 55 kg_x000D_
Maximální zatížení: 267 kg_x000D_
Rozměry: 2460 x 1250 x 1410 mm_x000D_
Nerezová ocel EN 1.4404_x000D_
Částečně lakovaná konstrukce  pro zvýšení odolnosti povrchu.</t>
  </si>
  <si>
    <t>Vodní les, tvořený 6 tryskami</t>
  </si>
  <si>
    <t xml:space="preserve">CELKOVÁ CENA BEZ DPH                                                                                </t>
  </si>
  <si>
    <t>1.</t>
  </si>
  <si>
    <t xml:space="preserve">Je koncipováno jako uzavřená korýtková konstrukce v samonosném provedení se dvěma přelivnými žlábky, boky vyvýšené a opatřené bezpečnostním zábradlím v souladu s vyhláškou č. 238/2011 Sb. a vyhláškou č. 398/2009 Sb. , dno brodítka s protiskluzovou úpravou. Nášlapné plochy musí být opatřeny protiskluzovým dezénem v hráškovém provedení, prolis o průměru 9,5mm (+0,5mm), s vhodnou výškou prolisu , osová rozteč prolisů 20mm (±1mm), s šetrným zdrsněním povrchu – tryskáním Al2O3, které musí odpovídat normě ČSN EN 13451-1 zatřídění 36° požadované z důvodu zvýšeného nebezpečí vzniku kluzného nánosu. Brodítko je opatřeno vypouštěcí dnovou zátkou.
Rozměry brodítka, tvar a vyvedení potrubního systému dle PD.
Provedení dle ČSN EN 13451, resp. ČSN EN 1092-1. 
</t>
  </si>
  <si>
    <t>2.</t>
  </si>
  <si>
    <t xml:space="preserve">Je tvořena centrální trubkovou konstrukcí s kropítkem v horní části nasměrované pod úhlem směrem dolů. Ovládání pomocí časového ventilu v tělese sprchy, těleso sprchy může být opatřeno kohoutem ze zadní strany sloupu sloužící k oplachu brodítka. Konstrukce sprchy je kotvena na betonový základ přes kotevní konstrukci dodávanou s tělesem sprchy.                                                                                                                                                                                                                      
   </t>
  </si>
  <si>
    <t>Brodítka a sprchy</t>
  </si>
  <si>
    <t>3.</t>
  </si>
  <si>
    <t>Skluzavky</t>
  </si>
  <si>
    <t>Široká skluzavka, šířka 3m, délka 9,66m, výška 2,64m</t>
  </si>
  <si>
    <t>Víceúčelový bazén</t>
  </si>
  <si>
    <t>Dětský bazén</t>
  </si>
  <si>
    <t>Cena celkem bez DPH v CZK</t>
  </si>
  <si>
    <t>Rekapitulace</t>
  </si>
  <si>
    <t>Cena bez DPH v CZK</t>
  </si>
  <si>
    <t>Datum platnosti:</t>
  </si>
  <si>
    <t>Datum vyhotovení:</t>
  </si>
  <si>
    <t>Rekonstrukce venkovních nerezových bazénů v Kopřivnici</t>
  </si>
  <si>
    <t>Dětská atrakce - 3D ryba, model 1 (provedení BRUS)</t>
  </si>
  <si>
    <t>Dětská atrakce - 3D ryba, model 2 (provedení BRUS)</t>
  </si>
  <si>
    <t xml:space="preserve">Velká vodní skluzavka, průměr koryta 1200mm, délka 57,3m </t>
  </si>
  <si>
    <t>Mimoúrovňový spojovací skluz rovný 5,44x1,2m</t>
  </si>
  <si>
    <t>Sprcha standardní s oplachovacím ventilem</t>
  </si>
  <si>
    <r>
      <rPr>
        <sz val="9"/>
        <rFont val="Arial"/>
        <family val="2"/>
        <charset val="238"/>
      </rPr>
      <t xml:space="preserve">Skluzavka je samostatně stojící atrakce na pylonech. Podpěrný a kotvící systém bude samostatný, kotvení pylonů do betonových patek s kotvícími ocelovými kalichy. Koryto skluzavky je napájeno čerpadlem ve spodní části technologického systému. Vstup v horní úrovni nástupní věže. Použitý materiál splňuje požadavky norny EN - 1069/1 a 2 a materiálových norem. Materiál GFK -UP sklolaminát odolný vůči UV záření. Příruba je tvořena pero - drážka - příruba. Celková délka v m: 9,66m. Barva dle RAL - barevné škály, vyňaty jsou z toho barvy neonové nebo metalické barvy.       </t>
    </r>
    <r>
      <rPr>
        <sz val="9"/>
        <color rgb="FFFF0000"/>
        <rFont val="Arial"/>
        <family val="2"/>
        <charset val="238"/>
      </rPr>
      <t xml:space="preserve">                   </t>
    </r>
    <r>
      <rPr>
        <sz val="9"/>
        <color theme="1"/>
        <rFont val="Arial"/>
        <family val="2"/>
        <charset val="238"/>
      </rPr>
      <t xml:space="preserve">                                                                                                                                                                                               </t>
    </r>
    <r>
      <rPr>
        <b/>
        <sz val="9"/>
        <color theme="1"/>
        <rFont val="Arial"/>
        <family val="2"/>
        <charset val="238"/>
      </rPr>
      <t xml:space="preserve">Dodávka obsahuje: </t>
    </r>
    <r>
      <rPr>
        <sz val="9"/>
        <color theme="1"/>
        <rFont val="Arial"/>
        <family val="2"/>
        <charset val="238"/>
      </rPr>
      <t xml:space="preserve">projekt vč. statiky, široká skluzavka, vč. kotvíciho materiálu, ocelová konstrukce s povrchovou úpravou žárovým pozinkem, pylony,  popisné tabulky, startovací věž s přímým schodištěm H=2,96m, se startovací podestou, zábradlí s povrchovou úpravou žárovým pozinkem a nerezové madlo, stupně z polymerbetonu, transport sklolaminátu, ocelové konstrukce, montáž, jeřáb, zvedací prostředky, TÜV přejímka.                                                                                                                                                                                       </t>
    </r>
  </si>
  <si>
    <r>
      <rPr>
        <sz val="9"/>
        <rFont val="Arial"/>
        <family val="2"/>
        <charset val="238"/>
      </rPr>
      <t xml:space="preserve">Velká vodní skluzavka je samostatně stojící atrakce na pylonech.  Podpěrný a kotvící systém bude samostatný, kotvení pylonů do betonových patek s kotvícími ocelovými kalichy. Koryto skluzavky je napájeno čerpadlem ve spodní části technologického systému. Použitý materiál splňuje požadavky norny EN - 1069/1 a 2 a materiálových norem. Materiál GFK -UP  sklolaminát odolný vůči UV záření. Příruba je tvořena pero - drážka - tvrdé těsnění. Spárování: bezúdržbové tvrdé spárování. Celková délka v m: 57,3m. Barva dle RAL - barevné škály, vyňaty jsou z toho barvy neonové nebo metalické barvy.       </t>
    </r>
    <r>
      <rPr>
        <sz val="9"/>
        <color rgb="FFFF0000"/>
        <rFont val="Arial"/>
        <family val="2"/>
        <charset val="238"/>
      </rPr>
      <t xml:space="preserve">                                                           </t>
    </r>
    <r>
      <rPr>
        <sz val="9"/>
        <color theme="8"/>
        <rFont val="Arial"/>
        <family val="2"/>
        <charset val="238"/>
      </rPr>
      <t xml:space="preserve">                                                                                                                                                 </t>
    </r>
    <r>
      <rPr>
        <b/>
        <sz val="9"/>
        <rFont val="Arial"/>
        <family val="2"/>
        <charset val="238"/>
      </rPr>
      <t>Dodávka obsahuje:</t>
    </r>
    <r>
      <rPr>
        <sz val="9"/>
        <rFont val="Arial"/>
        <family val="2"/>
        <charset val="238"/>
      </rPr>
      <t xml:space="preserve"> projekt vč. statiky, těleso skluzavky délky cca 57,3m, startovací element,  vč. kotvení a spojovacího materiálu,  bezúdržbové přespárování, ocelová konstrukce s povrchovou úpravou žárovým pozinkem, pylony, krakorce, startovací věž se schodištěm, startovací podesta a stupně z polymerbetonu, vč. zábradlí s povrchovou úpravou žárovým pozinkem a nerezového madla, přívod vody v schodištovém pylonu,  popisné tabulky, transport dílů, ocelové konstrukce, semafor se senzorickým řízením vč. ovládání, krycí skříňky z GFK pro senzory na skluzavce, vedení kabelů od rozvaděče po senzory, semafor a kabinu plavčíka, montáž, jeřáb, zvedací prostředky, TÜV přejímka.                                                               </t>
    </r>
    <r>
      <rPr>
        <sz val="9"/>
        <color theme="1"/>
        <rFont val="Arial"/>
        <family val="2"/>
        <charset val="238"/>
      </rPr>
      <t xml:space="preserve">                                                                                             </t>
    </r>
  </si>
  <si>
    <t>Je provedena pouze příprava na dodatečnou instalaci hydraulického zvedacího zařízení. Jedná se o úpravu a vyztužení vnitřního prostoru přelivného žlábku a o vyztužení kotvení k bazénovému ochozu.</t>
  </si>
  <si>
    <t>Konstrukce vstupu pro zdravotně znevýhodněné osoby je demontovatelná a je tvořena nerezovou konstrukcí dle PD, kotvenou ve žlábku tělesa bazénu do příčných U profilů a v bazénu je opřená o dno tělesa bazénu. Nohy opřené o dno tělesa bazénu mají flexibilní možnost změny výšky. Stupně pro vstup jsou ze sklolaminátu GFK, barva enciánová modř RAL 5010 a musí splňovat bezpečnostní normy pro pohyb zdravotně znevýhodněných osob.</t>
  </si>
  <si>
    <t>Vysoce výkonný automatický robot pro čištění dna a stěn veřejných bazénů. Automatický vysavač dna a stěn bazénu. Je určen pro bazény o velikosti do 50 m. Vysavač automaticky setře, vyčistí a podtlakově přefiltruje nečistoty v bazénu. Vysoce výkonné jemné filtry o ploše 1,5 m2 a filtrační schopnosti 70 micronů přefiltrují 36 m3/h vody. Tímto zařízením odstraníte nečistoty ze dna a stěn bazénu, což se projeví na kvalitě vody a na nižší spotřebě chemikálií, zvláště chlóru.</t>
  </si>
  <si>
    <t>Brodítko klasické 2x2m, včetně zábradlí z obou stran</t>
  </si>
  <si>
    <t>Brodítko pro zdravotně znevýhodněné osoby 2x2m, včetně zábradlí z obou stran</t>
  </si>
  <si>
    <t xml:space="preserve">Je koncipováno jako uzavřená korýtková konstrukce v samonosném provedení, opatřená bezpečnostním zábradlím. Nášlapné plochy musí být opatřeny protiskluzovým dezénem v hráškovém provedení, prolis o průměru 9,5mm(+0,5mm), osová rozteč prolisů 20mm (±1mm), s šetrným zdrsněním povrchu – tryskáním Al2O3, které musí odpovídat normě ČSN EN 13451-1 zatřídění 36° požadované z důvodu zvýšeného nebezpečí vzniku kluzného nánosu na šikmé rampě. Brodítko je opatřeno přepadem vody a vypouštěcí dnovou zátkou. Rozměry brodítka, tvar a vyvedení potrubního systému dle PD.
Provedení dle ČSN EN 13451, resp. ČSN EN 1092-1.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</si>
</sst>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_K"/>
  </numFmts>
  <fonts count="20" x14ac:knownFonts="1">
    <font>
      <sz val="10"/>
      <name val="Arial CE"/>
      <family val="2"/>
      <charset val="238"/>
    </font>
    <font>
      <sz val="11"/>
      <color theme="1"/>
      <name val="Calibri"/>
      <family val="2"/>
      <charset val="238"/>
      <scheme val="minor"/>
    </font>
    <font>
      <sz val="10"/>
      <name val="Times New Roman CE"/>
      <family val="1"/>
      <charset val="238"/>
    </font>
    <font>
      <sz val="11"/>
      <name val="Arial"/>
      <family val="2"/>
      <charset val="238"/>
    </font>
    <font>
      <sz val="8"/>
      <name val="Arial"/>
      <family val="2"/>
      <charset val="238"/>
    </font>
    <font>
      <sz val="9"/>
      <name val="Arial"/>
      <family val="2"/>
      <charset val="238"/>
    </font>
    <font>
      <b/>
      <sz val="11"/>
      <name val="Arial"/>
      <family val="2"/>
      <charset val="238"/>
    </font>
    <font>
      <b/>
      <sz val="10"/>
      <name val="Arial CE"/>
      <family val="2"/>
      <charset val="238"/>
    </font>
    <font>
      <sz val="9"/>
      <color theme="1"/>
      <name val="Arial"/>
      <family val="2"/>
      <charset val="238"/>
    </font>
    <font>
      <sz val="10"/>
      <color theme="1"/>
      <name val="Arial"/>
      <family val="2"/>
      <charset val="238"/>
    </font>
    <font>
      <sz val="11"/>
      <color theme="1"/>
      <name val="Arial"/>
      <family val="2"/>
      <charset val="238"/>
    </font>
    <font>
      <sz val="8"/>
      <color theme="1"/>
      <name val="Arial"/>
      <family val="2"/>
      <charset val="238"/>
    </font>
    <font>
      <b/>
      <sz val="10"/>
      <color theme="1"/>
      <name val="Arial"/>
      <family val="2"/>
      <charset val="238"/>
    </font>
    <font>
      <sz val="9"/>
      <color rgb="FFFF0000"/>
      <name val="Arial"/>
      <family val="2"/>
      <charset val="238"/>
    </font>
    <font>
      <sz val="9"/>
      <color theme="8"/>
      <name val="Arial"/>
      <family val="2"/>
      <charset val="238"/>
    </font>
    <font>
      <b/>
      <sz val="9"/>
      <name val="Arial"/>
      <family val="2"/>
      <charset val="238"/>
    </font>
    <font>
      <b/>
      <sz val="9"/>
      <color theme="1"/>
      <name val="Arial"/>
      <family val="2"/>
      <charset val="238"/>
    </font>
    <font>
      <u/>
      <sz val="10"/>
      <color theme="10"/>
      <name val="Arial CE"/>
      <family val="2"/>
      <charset val="238"/>
    </font>
    <font>
      <b/>
      <sz val="12"/>
      <name val="Arial"/>
      <family val="2"/>
      <charset val="238"/>
    </font>
    <font>
      <sz val="12"/>
      <name val="Arial"/>
      <family val="2"/>
      <charset val="238"/>
    </font>
  </fonts>
  <fills count="5">
    <fill>
      <patternFill patternType="none"/>
    </fill>
    <fill>
      <patternFill patternType="gray125"/>
    </fill>
    <fill>
      <patternFill patternType="solid">
        <fgColor rgb="FFFFFFFF"/>
        <bgColor indexed="64"/>
      </patternFill>
    </fill>
    <fill>
      <patternFill patternType="solid">
        <fgColor theme="5" tint="0.79998168889431442"/>
        <bgColor indexed="64"/>
      </patternFill>
    </fill>
    <fill>
      <patternFill patternType="solid">
        <fgColor theme="5"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164" fontId="2" fillId="0" borderId="0"/>
    <xf numFmtId="0" fontId="1" fillId="0" borderId="0"/>
    <xf numFmtId="0" fontId="17" fillId="0" borderId="0" applyNumberFormat="0" applyFill="0" applyBorder="0" applyAlignment="0" applyProtection="0"/>
  </cellStyleXfs>
  <cellXfs count="95">
    <xf numFmtId="0" fontId="0" fillId="0" borderId="0" xfId="0"/>
    <xf numFmtId="0" fontId="0" fillId="0" borderId="0" xfId="0" applyAlignment="1">
      <alignment horizontal="left" indent="1"/>
    </xf>
    <xf numFmtId="4" fontId="0" fillId="0" borderId="0" xfId="0" applyNumberFormat="1"/>
    <xf numFmtId="3" fontId="0" fillId="0" borderId="0" xfId="0" applyNumberFormat="1"/>
    <xf numFmtId="3" fontId="0" fillId="0" borderId="0" xfId="0" applyNumberFormat="1" applyAlignment="1">
      <alignment horizontal="left" vertical="center"/>
    </xf>
    <xf numFmtId="0" fontId="0" fillId="0" borderId="0" xfId="0" applyAlignment="1">
      <alignment vertical="top"/>
    </xf>
    <xf numFmtId="0" fontId="3" fillId="0" borderId="0" xfId="0" applyFont="1" applyAlignment="1">
      <alignment vertical="top"/>
    </xf>
    <xf numFmtId="0" fontId="3" fillId="0" borderId="0" xfId="0" applyFont="1" applyAlignment="1">
      <alignment horizontal="left" indent="1"/>
    </xf>
    <xf numFmtId="0" fontId="4" fillId="0" borderId="0" xfId="0" applyFont="1"/>
    <xf numFmtId="0" fontId="0" fillId="0" borderId="0" xfId="0" applyAlignment="1">
      <alignment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4" fontId="4" fillId="0" borderId="1" xfId="0" applyNumberFormat="1" applyFont="1" applyBorder="1" applyAlignment="1">
      <alignment horizontal="center" vertical="center" wrapText="1"/>
    </xf>
    <xf numFmtId="3" fontId="4" fillId="0" borderId="1" xfId="0" applyNumberFormat="1" applyFont="1" applyBorder="1" applyAlignment="1">
      <alignment horizontal="center" vertical="center" wrapText="1"/>
    </xf>
    <xf numFmtId="49" fontId="3" fillId="2" borderId="1" xfId="0" applyNumberFormat="1" applyFont="1" applyFill="1" applyBorder="1"/>
    <xf numFmtId="0" fontId="3" fillId="2" borderId="1" xfId="0" applyFont="1" applyFill="1" applyBorder="1" applyAlignment="1">
      <alignment vertical="top"/>
    </xf>
    <xf numFmtId="0" fontId="3" fillId="2" borderId="1" xfId="0" applyFont="1" applyFill="1" applyBorder="1" applyAlignment="1">
      <alignment horizontal="left" indent="1"/>
    </xf>
    <xf numFmtId="0" fontId="3" fillId="2" borderId="1" xfId="0" applyFont="1" applyFill="1" applyBorder="1"/>
    <xf numFmtId="4" fontId="3" fillId="2" borderId="1" xfId="0" applyNumberFormat="1" applyFont="1" applyFill="1" applyBorder="1"/>
    <xf numFmtId="0" fontId="0" fillId="0" borderId="1" xfId="0" applyBorder="1" applyAlignment="1">
      <alignment wrapText="1"/>
    </xf>
    <xf numFmtId="0" fontId="5" fillId="0" borderId="1" xfId="0" applyFont="1" applyBorder="1" applyAlignment="1">
      <alignment vertical="top" wrapText="1"/>
    </xf>
    <xf numFmtId="0" fontId="0" fillId="0" borderId="1" xfId="0" applyBorder="1" applyAlignment="1">
      <alignment horizontal="left" wrapText="1"/>
    </xf>
    <xf numFmtId="4" fontId="0" fillId="0" borderId="1" xfId="0" applyNumberFormat="1" applyBorder="1" applyAlignment="1">
      <alignment wrapText="1"/>
    </xf>
    <xf numFmtId="3" fontId="0" fillId="0" borderId="1" xfId="0" applyNumberFormat="1" applyBorder="1" applyAlignment="1">
      <alignment wrapText="1"/>
    </xf>
    <xf numFmtId="49" fontId="3" fillId="0" borderId="1" xfId="0" applyNumberFormat="1" applyFont="1" applyBorder="1"/>
    <xf numFmtId="0" fontId="3" fillId="0" borderId="1" xfId="0" applyFont="1" applyBorder="1" applyAlignment="1">
      <alignment vertical="top"/>
    </xf>
    <xf numFmtId="0" fontId="3" fillId="0" borderId="1" xfId="0" applyFont="1" applyBorder="1" applyAlignment="1">
      <alignment horizontal="left" indent="1"/>
    </xf>
    <xf numFmtId="0" fontId="3" fillId="0" borderId="1" xfId="0" applyFont="1" applyBorder="1"/>
    <xf numFmtId="4" fontId="3" fillId="0" borderId="1" xfId="0" applyNumberFormat="1" applyFont="1" applyBorder="1"/>
    <xf numFmtId="3" fontId="3" fillId="0" borderId="1" xfId="0" applyNumberFormat="1" applyFont="1" applyBorder="1"/>
    <xf numFmtId="0" fontId="6" fillId="0" borderId="0" xfId="0" applyFont="1" applyAlignment="1">
      <alignment vertical="top"/>
    </xf>
    <xf numFmtId="0" fontId="7" fillId="0" borderId="0" xfId="0" applyFont="1"/>
    <xf numFmtId="0" fontId="8" fillId="0" borderId="1" xfId="2" applyFont="1" applyBorder="1" applyAlignment="1">
      <alignment vertical="top" wrapText="1"/>
    </xf>
    <xf numFmtId="0" fontId="3" fillId="2" borderId="1" xfId="0" applyFont="1" applyFill="1" applyBorder="1" applyAlignment="1">
      <alignment vertical="top" wrapText="1"/>
    </xf>
    <xf numFmtId="0" fontId="3" fillId="2" borderId="1" xfId="0" applyFont="1" applyFill="1" applyBorder="1" applyAlignment="1">
      <alignment horizontal="left" vertical="center" indent="1"/>
    </xf>
    <xf numFmtId="0" fontId="3" fillId="2" borderId="1" xfId="0" applyFont="1" applyFill="1" applyBorder="1" applyAlignment="1">
      <alignment vertical="center"/>
    </xf>
    <xf numFmtId="49" fontId="3" fillId="2" borderId="1" xfId="0" applyNumberFormat="1" applyFont="1" applyFill="1" applyBorder="1" applyAlignment="1">
      <alignment vertical="center"/>
    </xf>
    <xf numFmtId="0" fontId="4" fillId="0" borderId="1" xfId="0" applyFont="1" applyBorder="1" applyAlignment="1">
      <alignment horizontal="center" vertical="top"/>
    </xf>
    <xf numFmtId="49" fontId="6" fillId="4" borderId="1" xfId="0" applyNumberFormat="1" applyFont="1" applyFill="1" applyBorder="1"/>
    <xf numFmtId="0" fontId="6" fillId="4" borderId="1" xfId="0" applyFont="1" applyFill="1" applyBorder="1" applyAlignment="1">
      <alignment vertical="top"/>
    </xf>
    <xf numFmtId="0" fontId="6" fillId="4" borderId="1" xfId="0" applyFont="1" applyFill="1" applyBorder="1" applyAlignment="1">
      <alignment horizontal="left" indent="1"/>
    </xf>
    <xf numFmtId="0" fontId="6" fillId="4" borderId="1" xfId="0" applyFont="1" applyFill="1" applyBorder="1"/>
    <xf numFmtId="4" fontId="6" fillId="4" borderId="1" xfId="0" applyNumberFormat="1" applyFont="1" applyFill="1" applyBorder="1"/>
    <xf numFmtId="3" fontId="6" fillId="4" borderId="1" xfId="0" applyNumberFormat="1" applyFont="1" applyFill="1" applyBorder="1"/>
    <xf numFmtId="49" fontId="3" fillId="3" borderId="1" xfId="0" applyNumberFormat="1" applyFont="1" applyFill="1" applyBorder="1"/>
    <xf numFmtId="0" fontId="3" fillId="3" borderId="1" xfId="0" applyFont="1" applyFill="1" applyBorder="1" applyAlignment="1">
      <alignment vertical="top"/>
    </xf>
    <xf numFmtId="0" fontId="3" fillId="3" borderId="1" xfId="0" applyFont="1" applyFill="1" applyBorder="1" applyAlignment="1">
      <alignment horizontal="left" indent="1"/>
    </xf>
    <xf numFmtId="0" fontId="3" fillId="3" borderId="1" xfId="0" applyFont="1" applyFill="1" applyBorder="1"/>
    <xf numFmtId="4" fontId="3" fillId="3" borderId="1" xfId="0" applyNumberFormat="1" applyFont="1" applyFill="1" applyBorder="1"/>
    <xf numFmtId="3" fontId="3" fillId="3" borderId="1" xfId="0" applyNumberFormat="1" applyFont="1" applyFill="1" applyBorder="1"/>
    <xf numFmtId="0" fontId="9" fillId="0" borderId="0" xfId="0" applyFont="1" applyAlignment="1">
      <alignment vertical="top"/>
    </xf>
    <xf numFmtId="0" fontId="9" fillId="0" borderId="0" xfId="0" applyFont="1" applyAlignment="1">
      <alignment horizontal="left" vertical="center" indent="1"/>
    </xf>
    <xf numFmtId="4" fontId="9" fillId="0" borderId="0" xfId="0" applyNumberFormat="1" applyFont="1" applyAlignment="1">
      <alignment vertical="top"/>
    </xf>
    <xf numFmtId="3" fontId="9" fillId="0" borderId="0" xfId="0" applyNumberFormat="1" applyFont="1" applyAlignment="1">
      <alignment vertical="top"/>
    </xf>
    <xf numFmtId="0" fontId="9" fillId="0" borderId="0" xfId="0" applyFont="1"/>
    <xf numFmtId="0" fontId="10" fillId="0" borderId="0" xfId="0" applyFont="1" applyAlignment="1">
      <alignment vertical="top"/>
    </xf>
    <xf numFmtId="3" fontId="9" fillId="0" borderId="0" xfId="0" applyNumberFormat="1" applyFont="1" applyAlignment="1">
      <alignment horizontal="left" vertical="top"/>
    </xf>
    <xf numFmtId="0" fontId="9" fillId="0" borderId="0" xfId="0" applyFont="1" applyAlignment="1">
      <alignment wrapText="1"/>
    </xf>
    <xf numFmtId="0" fontId="11" fillId="0" borderId="1" xfId="0" applyFont="1" applyBorder="1" applyAlignment="1">
      <alignment horizontal="center" vertical="center" wrapText="1"/>
    </xf>
    <xf numFmtId="0" fontId="11" fillId="0" borderId="1" xfId="0" applyFont="1" applyBorder="1" applyAlignment="1">
      <alignment horizontal="center" vertical="center"/>
    </xf>
    <xf numFmtId="0" fontId="11" fillId="0" borderId="1" xfId="0" applyFont="1" applyBorder="1" applyAlignment="1">
      <alignment horizontal="left" vertical="center" indent="1"/>
    </xf>
    <xf numFmtId="4" fontId="11" fillId="0" borderId="1" xfId="0" applyNumberFormat="1" applyFont="1" applyBorder="1" applyAlignment="1">
      <alignment horizontal="center" vertical="center" wrapText="1"/>
    </xf>
    <xf numFmtId="3" fontId="11" fillId="0" borderId="1" xfId="0" applyNumberFormat="1" applyFont="1" applyBorder="1" applyAlignment="1">
      <alignment horizontal="center" vertical="center" wrapText="1"/>
    </xf>
    <xf numFmtId="3" fontId="9" fillId="0" borderId="0" xfId="0" applyNumberFormat="1" applyFont="1" applyAlignment="1">
      <alignment horizontal="center" vertical="center"/>
    </xf>
    <xf numFmtId="0" fontId="9" fillId="0" borderId="0" xfId="0" applyFont="1" applyAlignment="1">
      <alignment horizontal="center" vertical="center"/>
    </xf>
    <xf numFmtId="3" fontId="12" fillId="0" borderId="0" xfId="0" applyNumberFormat="1" applyFont="1" applyAlignment="1">
      <alignment vertical="top"/>
    </xf>
    <xf numFmtId="0" fontId="12" fillId="0" borderId="0" xfId="0" applyFont="1" applyAlignment="1">
      <alignment vertical="top"/>
    </xf>
    <xf numFmtId="0" fontId="12" fillId="0" borderId="0" xfId="0" applyFont="1"/>
    <xf numFmtId="49" fontId="9" fillId="0" borderId="1" xfId="0" applyNumberFormat="1" applyFont="1" applyBorder="1" applyAlignment="1">
      <alignment vertical="top"/>
    </xf>
    <xf numFmtId="0" fontId="10" fillId="0" borderId="1" xfId="0" applyFont="1" applyBorder="1" applyAlignment="1">
      <alignment vertical="top"/>
    </xf>
    <xf numFmtId="0" fontId="10" fillId="0" borderId="1" xfId="0" applyFont="1" applyBorder="1" applyAlignment="1">
      <alignment horizontal="left" vertical="center" indent="1"/>
    </xf>
    <xf numFmtId="4" fontId="10" fillId="0" borderId="1" xfId="0" applyNumberFormat="1" applyFont="1" applyBorder="1" applyAlignment="1">
      <alignment vertical="top"/>
    </xf>
    <xf numFmtId="3" fontId="10" fillId="0" borderId="1" xfId="0" applyNumberFormat="1" applyFont="1" applyBorder="1" applyAlignment="1">
      <alignment vertical="top"/>
    </xf>
    <xf numFmtId="0" fontId="9" fillId="0" borderId="1" xfId="0" applyFont="1" applyBorder="1" applyAlignment="1">
      <alignment vertical="top" wrapText="1"/>
    </xf>
    <xf numFmtId="0" fontId="8" fillId="0" borderId="1" xfId="0" applyFont="1" applyBorder="1" applyAlignment="1">
      <alignment vertical="top" wrapText="1"/>
    </xf>
    <xf numFmtId="0" fontId="10" fillId="0" borderId="1" xfId="0" applyFont="1" applyBorder="1" applyAlignment="1">
      <alignment horizontal="left" vertical="center" wrapText="1"/>
    </xf>
    <xf numFmtId="0" fontId="10" fillId="0" borderId="1" xfId="0" applyFont="1" applyBorder="1" applyAlignment="1">
      <alignment vertical="top" wrapText="1"/>
    </xf>
    <xf numFmtId="4" fontId="10" fillId="0" borderId="1" xfId="0" applyNumberFormat="1" applyFont="1" applyBorder="1" applyAlignment="1">
      <alignment vertical="top" wrapText="1"/>
    </xf>
    <xf numFmtId="3" fontId="10" fillId="0" borderId="1" xfId="0" applyNumberFormat="1" applyFont="1" applyBorder="1" applyAlignment="1">
      <alignment vertical="top" wrapText="1"/>
    </xf>
    <xf numFmtId="3" fontId="9" fillId="0" borderId="0" xfId="0" applyNumberFormat="1" applyFont="1" applyAlignment="1">
      <alignment vertical="top" wrapText="1"/>
    </xf>
    <xf numFmtId="0" fontId="9" fillId="0" borderId="0" xfId="0" applyFont="1" applyAlignment="1">
      <alignment vertical="top" wrapText="1"/>
    </xf>
    <xf numFmtId="0" fontId="9" fillId="0" borderId="1" xfId="0" applyFont="1" applyBorder="1" applyAlignment="1">
      <alignment horizontal="left" vertical="center" wrapText="1"/>
    </xf>
    <xf numFmtId="4" fontId="9" fillId="0" borderId="1" xfId="0" applyNumberFormat="1" applyFont="1" applyBorder="1" applyAlignment="1">
      <alignment vertical="top" wrapText="1"/>
    </xf>
    <xf numFmtId="3" fontId="9" fillId="0" borderId="1" xfId="0" applyNumberFormat="1" applyFont="1" applyBorder="1" applyAlignment="1">
      <alignment vertical="top" wrapText="1"/>
    </xf>
    <xf numFmtId="0" fontId="19" fillId="0" borderId="0" xfId="0" applyFont="1"/>
    <xf numFmtId="0" fontId="18" fillId="0" borderId="1" xfId="0" applyFont="1" applyBorder="1"/>
    <xf numFmtId="3" fontId="18" fillId="0" borderId="1" xfId="3" applyNumberFormat="1" applyFont="1" applyBorder="1" applyAlignment="1">
      <alignment horizontal="center"/>
    </xf>
    <xf numFmtId="0" fontId="19" fillId="0" borderId="1" xfId="0" applyFont="1" applyBorder="1"/>
    <xf numFmtId="3" fontId="19" fillId="0" borderId="1" xfId="3" applyNumberFormat="1" applyFont="1" applyBorder="1"/>
    <xf numFmtId="14" fontId="19" fillId="0" borderId="0" xfId="0" applyNumberFormat="1" applyFont="1"/>
    <xf numFmtId="0" fontId="18" fillId="4" borderId="1" xfId="0" applyFont="1" applyFill="1" applyBorder="1"/>
    <xf numFmtId="3" fontId="18" fillId="4" borderId="1" xfId="0" applyNumberFormat="1" applyFont="1" applyFill="1" applyBorder="1"/>
    <xf numFmtId="4" fontId="3" fillId="2" borderId="1" xfId="0" applyNumberFormat="1" applyFont="1" applyFill="1" applyBorder="1" applyAlignment="1">
      <alignment vertical="center"/>
    </xf>
    <xf numFmtId="3" fontId="3" fillId="0" borderId="1" xfId="0" applyNumberFormat="1" applyFont="1" applyBorder="1" applyAlignment="1">
      <alignment vertical="center"/>
    </xf>
    <xf numFmtId="0" fontId="0" fillId="0" borderId="0" xfId="0" applyAlignment="1">
      <alignment horizontal="center"/>
    </xf>
  </cellXfs>
  <cellStyles count="4">
    <cellStyle name="Hypertextový odkaz" xfId="3" builtinId="8"/>
    <cellStyle name="Normální" xfId="0" builtinId="0"/>
    <cellStyle name="normální 7" xfId="2" xr:uid="{1A45C7A6-28AE-4BBA-9588-787EAD089FEA}"/>
    <cellStyle name="PB_TR10" xfId="1"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27045-6CF9-4EBD-A0F7-6BD2B467B526}">
  <sheetPr>
    <pageSetUpPr fitToPage="1"/>
  </sheetPr>
  <dimension ref="B1:C13"/>
  <sheetViews>
    <sheetView view="pageBreakPreview" zoomScaleNormal="100" zoomScaleSheetLayoutView="100" workbookViewId="0">
      <selection activeCell="C5" sqref="C5"/>
    </sheetView>
  </sheetViews>
  <sheetFormatPr defaultRowHeight="15" x14ac:dyDescent="0.2"/>
  <cols>
    <col min="1" max="1" width="2.28515625" style="84" customWidth="1"/>
    <col min="2" max="2" width="37.42578125" style="84" customWidth="1"/>
    <col min="3" max="3" width="34.140625" style="84" customWidth="1"/>
    <col min="4" max="16384" width="9.140625" style="84"/>
  </cols>
  <sheetData>
    <row r="1" spans="2:3" x14ac:dyDescent="0.2">
      <c r="B1" s="30" t="s">
        <v>285</v>
      </c>
    </row>
    <row r="4" spans="2:3" x14ac:dyDescent="0.2">
      <c r="B4" s="84" t="s">
        <v>284</v>
      </c>
      <c r="C4" s="89">
        <v>45664</v>
      </c>
    </row>
    <row r="5" spans="2:3" x14ac:dyDescent="0.2">
      <c r="B5" s="84" t="s">
        <v>283</v>
      </c>
      <c r="C5" s="89">
        <v>45747</v>
      </c>
    </row>
    <row r="8" spans="2:3" ht="15.75" x14ac:dyDescent="0.25">
      <c r="B8" s="85" t="s">
        <v>281</v>
      </c>
      <c r="C8" s="86" t="s">
        <v>282</v>
      </c>
    </row>
    <row r="9" spans="2:3" x14ac:dyDescent="0.2">
      <c r="B9" s="87" t="s">
        <v>278</v>
      </c>
      <c r="C9" s="88">
        <f>'Víceúčelový bazén'!F9</f>
        <v>39473144</v>
      </c>
    </row>
    <row r="10" spans="2:3" x14ac:dyDescent="0.2">
      <c r="B10" s="87" t="s">
        <v>279</v>
      </c>
      <c r="C10" s="88">
        <f>'Dětský bazén'!F9</f>
        <v>1705506</v>
      </c>
    </row>
    <row r="11" spans="2:3" x14ac:dyDescent="0.2">
      <c r="B11" s="87" t="s">
        <v>274</v>
      </c>
      <c r="C11" s="88">
        <f>'Brodítka a sprchy'!F9</f>
        <v>1528400</v>
      </c>
    </row>
    <row r="12" spans="2:3" x14ac:dyDescent="0.2">
      <c r="B12" s="87" t="s">
        <v>276</v>
      </c>
      <c r="C12" s="88">
        <f>Skluzavky!F9</f>
        <v>12655928</v>
      </c>
    </row>
    <row r="13" spans="2:3" ht="15.75" x14ac:dyDescent="0.25">
      <c r="B13" s="90" t="s">
        <v>280</v>
      </c>
      <c r="C13" s="91">
        <f>SUM(C9:C12)</f>
        <v>55362978</v>
      </c>
    </row>
  </sheetData>
  <hyperlinks>
    <hyperlink ref="C10" location="'Dětský bazén'!F9" display="='Dětský bazén'!F9" xr:uid="{EF517FF1-3094-4F94-9F59-523A6245D43B}"/>
    <hyperlink ref="C11" location="'Brodítka a sprchy'!F9" display="='Brodítka a sprchy'!F9" xr:uid="{847B0FBE-680F-4A54-8F97-403B5064C041}"/>
    <hyperlink ref="C12" location="Skluzavky!F9" display="=Skluzavky!F9" xr:uid="{00C9C5DD-9F34-4213-8B94-002887511820}"/>
  </hyperlinks>
  <pageMargins left="0.7" right="0.7" top="0.78740157499999996" bottom="0.78740157499999996" header="0.3" footer="0.3"/>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pageSetUpPr fitToPage="1"/>
  </sheetPr>
  <dimension ref="A1:G178"/>
  <sheetViews>
    <sheetView view="pageBreakPreview" topLeftCell="A163" zoomScaleNormal="100" zoomScaleSheetLayoutView="100" workbookViewId="0">
      <selection activeCell="B98" sqref="B98"/>
    </sheetView>
  </sheetViews>
  <sheetFormatPr defaultRowHeight="12.75" outlineLevelRow="1" x14ac:dyDescent="0.2"/>
  <cols>
    <col min="2" max="2" width="97.7109375" style="5" customWidth="1"/>
    <col min="3" max="3" width="8.5703125" style="1" customWidth="1"/>
    <col min="5" max="5" width="18.140625" style="2" customWidth="1"/>
    <col min="6" max="6" width="18.140625" style="3" customWidth="1"/>
    <col min="7" max="7" width="18.140625" customWidth="1"/>
  </cols>
  <sheetData>
    <row r="1" spans="1:7" ht="15" x14ac:dyDescent="0.2">
      <c r="B1" s="30" t="s">
        <v>285</v>
      </c>
      <c r="C1" s="94" t="s">
        <v>0</v>
      </c>
      <c r="D1" s="94"/>
      <c r="E1" s="2" t="s">
        <v>1</v>
      </c>
      <c r="F1" s="3" t="s">
        <v>2</v>
      </c>
    </row>
    <row r="2" spans="1:7" ht="14.25" x14ac:dyDescent="0.2">
      <c r="B2" s="6"/>
      <c r="C2" s="7"/>
      <c r="E2" s="2" t="s">
        <v>3</v>
      </c>
      <c r="F2" s="3" t="s">
        <v>4</v>
      </c>
    </row>
    <row r="3" spans="1:7" ht="14.25" x14ac:dyDescent="0.2">
      <c r="B3" s="6"/>
      <c r="C3" s="7"/>
      <c r="E3" s="2" t="s">
        <v>5</v>
      </c>
      <c r="F3" s="3" t="s">
        <v>6</v>
      </c>
    </row>
    <row r="4" spans="1:7" ht="15" x14ac:dyDescent="0.2">
      <c r="B4" s="30" t="s">
        <v>234</v>
      </c>
      <c r="C4" s="7"/>
      <c r="E4" s="2" t="s">
        <v>7</v>
      </c>
      <c r="F4" s="4">
        <v>330</v>
      </c>
    </row>
    <row r="5" spans="1:7" ht="14.25" x14ac:dyDescent="0.2">
      <c r="B5" s="6"/>
      <c r="C5" s="7"/>
      <c r="E5" s="2" t="s">
        <v>8</v>
      </c>
      <c r="F5" s="4">
        <v>30</v>
      </c>
    </row>
    <row r="6" spans="1:7" ht="14.25" x14ac:dyDescent="0.2">
      <c r="B6" s="6"/>
      <c r="C6" s="7"/>
    </row>
    <row r="8" spans="1:7" ht="22.5" x14ac:dyDescent="0.2">
      <c r="A8" s="10" t="s">
        <v>9</v>
      </c>
      <c r="B8" s="11" t="s">
        <v>10</v>
      </c>
      <c r="C8" s="11" t="s">
        <v>11</v>
      </c>
      <c r="D8" s="11" t="s">
        <v>12</v>
      </c>
      <c r="E8" s="12" t="s">
        <v>13</v>
      </c>
      <c r="F8" s="13" t="s">
        <v>14</v>
      </c>
      <c r="G8" s="8"/>
    </row>
    <row r="9" spans="1:7" s="31" customFormat="1" ht="15" x14ac:dyDescent="0.25">
      <c r="A9" s="38" t="s">
        <v>15</v>
      </c>
      <c r="B9" s="39" t="s">
        <v>16</v>
      </c>
      <c r="C9" s="40" t="s">
        <v>17</v>
      </c>
      <c r="D9" s="41"/>
      <c r="E9" s="42"/>
      <c r="F9" s="43">
        <f>0+F10+F15+F42+F65+F98+F175</f>
        <v>39473144</v>
      </c>
    </row>
    <row r="10" spans="1:7" ht="14.25" x14ac:dyDescent="0.2">
      <c r="A10" s="44">
        <v>1</v>
      </c>
      <c r="B10" s="45" t="s">
        <v>18</v>
      </c>
      <c r="C10" s="46" t="s">
        <v>17</v>
      </c>
      <c r="D10" s="47"/>
      <c r="E10" s="48"/>
      <c r="F10" s="49">
        <f>SUM(F11:F13)</f>
        <v>25715530</v>
      </c>
    </row>
    <row r="11" spans="1:7" ht="28.5" x14ac:dyDescent="0.2">
      <c r="A11" s="36" t="s">
        <v>19</v>
      </c>
      <c r="B11" s="33" t="s">
        <v>260</v>
      </c>
      <c r="C11" s="34" t="s">
        <v>237</v>
      </c>
      <c r="D11" s="35">
        <v>1</v>
      </c>
      <c r="E11" s="92">
        <v>19439357</v>
      </c>
      <c r="F11" s="93">
        <f>ROUND(D11*E11,0)</f>
        <v>19439357</v>
      </c>
    </row>
    <row r="12" spans="1:7" s="9" customFormat="1" ht="158.25" customHeight="1" outlineLevel="1" x14ac:dyDescent="0.2">
      <c r="A12" s="19"/>
      <c r="B12" s="20" t="s">
        <v>20</v>
      </c>
      <c r="C12" s="21"/>
      <c r="D12" s="19"/>
      <c r="E12" s="22"/>
      <c r="F12" s="23"/>
    </row>
    <row r="13" spans="1:7" ht="14.25" x14ac:dyDescent="0.2">
      <c r="A13" s="14" t="s">
        <v>21</v>
      </c>
      <c r="B13" s="15" t="s">
        <v>236</v>
      </c>
      <c r="C13" s="16" t="s">
        <v>22</v>
      </c>
      <c r="D13" s="17">
        <v>1845</v>
      </c>
      <c r="E13" s="18">
        <v>3401.72</v>
      </c>
      <c r="F13" s="29">
        <f>ROUND(D13*E13,0)</f>
        <v>6276173</v>
      </c>
    </row>
    <row r="14" spans="1:7" s="9" customFormat="1" ht="48" outlineLevel="1" x14ac:dyDescent="0.2">
      <c r="A14" s="19"/>
      <c r="B14" s="20" t="s">
        <v>23</v>
      </c>
      <c r="C14" s="21"/>
      <c r="D14" s="19"/>
      <c r="E14" s="22"/>
      <c r="F14" s="23"/>
    </row>
    <row r="15" spans="1:7" ht="14.25" x14ac:dyDescent="0.2">
      <c r="A15" s="44">
        <v>2</v>
      </c>
      <c r="B15" s="45" t="s">
        <v>24</v>
      </c>
      <c r="C15" s="46" t="s">
        <v>17</v>
      </c>
      <c r="D15" s="47"/>
      <c r="E15" s="48"/>
      <c r="F15" s="49">
        <f>SUM(F16:F40)</f>
        <v>3571407</v>
      </c>
    </row>
    <row r="16" spans="1:7" ht="14.25" x14ac:dyDescent="0.2">
      <c r="A16" s="24" t="s">
        <v>25</v>
      </c>
      <c r="B16" s="25" t="s">
        <v>238</v>
      </c>
      <c r="C16" s="26" t="s">
        <v>31</v>
      </c>
      <c r="D16" s="27">
        <v>3</v>
      </c>
      <c r="E16" s="28">
        <v>60733.33</v>
      </c>
      <c r="F16" s="29">
        <f>ROUND(D16*E16,0)</f>
        <v>182200</v>
      </c>
    </row>
    <row r="17" spans="1:6" s="9" customFormat="1" ht="132" outlineLevel="1" x14ac:dyDescent="0.2">
      <c r="A17" s="19"/>
      <c r="B17" s="20" t="s">
        <v>27</v>
      </c>
      <c r="C17" s="21"/>
      <c r="D17" s="19"/>
      <c r="E17" s="22"/>
      <c r="F17" s="23"/>
    </row>
    <row r="18" spans="1:6" ht="14.25" x14ac:dyDescent="0.2">
      <c r="A18" s="24" t="s">
        <v>28</v>
      </c>
      <c r="B18" s="25" t="s">
        <v>239</v>
      </c>
      <c r="C18" s="26" t="s">
        <v>31</v>
      </c>
      <c r="D18" s="27">
        <v>2</v>
      </c>
      <c r="E18" s="28">
        <v>121467</v>
      </c>
      <c r="F18" s="29">
        <f>ROUND(D18*E18,0)</f>
        <v>242934</v>
      </c>
    </row>
    <row r="19" spans="1:6" s="9" customFormat="1" ht="132" outlineLevel="1" x14ac:dyDescent="0.2">
      <c r="A19" s="19"/>
      <c r="B19" s="20" t="s">
        <v>27</v>
      </c>
      <c r="C19" s="21"/>
      <c r="D19" s="19"/>
      <c r="E19" s="22"/>
      <c r="F19" s="23"/>
    </row>
    <row r="20" spans="1:6" ht="14.25" x14ac:dyDescent="0.2">
      <c r="A20" s="24" t="s">
        <v>29</v>
      </c>
      <c r="B20" s="25" t="s">
        <v>30</v>
      </c>
      <c r="C20" s="26" t="s">
        <v>31</v>
      </c>
      <c r="D20" s="27">
        <v>8</v>
      </c>
      <c r="E20" s="28">
        <v>43324.41</v>
      </c>
      <c r="F20" s="29">
        <f>ROUND(D20*E20,0)</f>
        <v>346595</v>
      </c>
    </row>
    <row r="21" spans="1:6" s="9" customFormat="1" ht="48" outlineLevel="1" x14ac:dyDescent="0.2">
      <c r="A21" s="19"/>
      <c r="B21" s="20" t="s">
        <v>32</v>
      </c>
      <c r="C21" s="21"/>
      <c r="D21" s="19"/>
      <c r="E21" s="22"/>
      <c r="F21" s="23"/>
    </row>
    <row r="22" spans="1:6" ht="14.25" x14ac:dyDescent="0.2">
      <c r="A22" s="24" t="s">
        <v>33</v>
      </c>
      <c r="B22" s="25" t="s">
        <v>34</v>
      </c>
      <c r="C22" s="26" t="s">
        <v>35</v>
      </c>
      <c r="D22" s="27">
        <v>8</v>
      </c>
      <c r="E22" s="28">
        <v>9756.83</v>
      </c>
      <c r="F22" s="29">
        <f>ROUND(D22*E22,0)</f>
        <v>78055</v>
      </c>
    </row>
    <row r="23" spans="1:6" s="9" customFormat="1" ht="36" outlineLevel="1" x14ac:dyDescent="0.2">
      <c r="A23" s="19"/>
      <c r="B23" s="20" t="s">
        <v>36</v>
      </c>
      <c r="C23" s="21"/>
      <c r="D23" s="19"/>
      <c r="E23" s="22"/>
      <c r="F23" s="23"/>
    </row>
    <row r="24" spans="1:6" ht="14.25" x14ac:dyDescent="0.2">
      <c r="A24" s="24" t="s">
        <v>37</v>
      </c>
      <c r="B24" s="25" t="s">
        <v>241</v>
      </c>
      <c r="C24" s="26" t="s">
        <v>31</v>
      </c>
      <c r="D24" s="27">
        <v>6</v>
      </c>
      <c r="E24" s="28">
        <v>16657.04</v>
      </c>
      <c r="F24" s="29">
        <f>ROUND(D24*E24,0)</f>
        <v>99942</v>
      </c>
    </row>
    <row r="25" spans="1:6" s="9" customFormat="1" ht="48" outlineLevel="1" x14ac:dyDescent="0.2">
      <c r="A25" s="19"/>
      <c r="B25" s="20" t="s">
        <v>38</v>
      </c>
      <c r="C25" s="21"/>
      <c r="D25" s="19"/>
      <c r="E25" s="22"/>
      <c r="F25" s="23"/>
    </row>
    <row r="26" spans="1:6" ht="14.25" x14ac:dyDescent="0.2">
      <c r="A26" s="24" t="s">
        <v>39</v>
      </c>
      <c r="B26" s="25" t="s">
        <v>242</v>
      </c>
      <c r="C26" s="26" t="s">
        <v>31</v>
      </c>
      <c r="D26" s="27">
        <v>3</v>
      </c>
      <c r="E26" s="28">
        <v>22209.38</v>
      </c>
      <c r="F26" s="29">
        <f>ROUND(D26*E26,0)</f>
        <v>66628</v>
      </c>
    </row>
    <row r="27" spans="1:6" s="9" customFormat="1" ht="48" outlineLevel="1" x14ac:dyDescent="0.2">
      <c r="A27" s="19"/>
      <c r="B27" s="20" t="s">
        <v>38</v>
      </c>
      <c r="C27" s="21"/>
      <c r="D27" s="19"/>
      <c r="E27" s="22"/>
      <c r="F27" s="23"/>
    </row>
    <row r="28" spans="1:6" ht="14.25" x14ac:dyDescent="0.2">
      <c r="A28" s="24" t="s">
        <v>41</v>
      </c>
      <c r="B28" s="25" t="s">
        <v>243</v>
      </c>
      <c r="C28" s="26" t="s">
        <v>31</v>
      </c>
      <c r="D28" s="27">
        <v>1</v>
      </c>
      <c r="E28" s="28">
        <v>38032.230000000003</v>
      </c>
      <c r="F28" s="29">
        <f>ROUND(D28*E28,0)</f>
        <v>38032</v>
      </c>
    </row>
    <row r="29" spans="1:6" s="9" customFormat="1" ht="48" outlineLevel="1" x14ac:dyDescent="0.2">
      <c r="A29" s="19"/>
      <c r="B29" s="20" t="s">
        <v>40</v>
      </c>
      <c r="C29" s="21"/>
      <c r="D29" s="19"/>
      <c r="E29" s="22"/>
      <c r="F29" s="23"/>
    </row>
    <row r="30" spans="1:6" ht="14.25" x14ac:dyDescent="0.2">
      <c r="A30" s="24" t="s">
        <v>44</v>
      </c>
      <c r="B30" s="25" t="s">
        <v>42</v>
      </c>
      <c r="C30" s="26" t="s">
        <v>26</v>
      </c>
      <c r="D30" s="27">
        <v>36</v>
      </c>
      <c r="E30" s="28">
        <v>25028.89</v>
      </c>
      <c r="F30" s="29">
        <f>ROUND(D30*E30,0)</f>
        <v>901040</v>
      </c>
    </row>
    <row r="31" spans="1:6" s="9" customFormat="1" ht="48" outlineLevel="1" x14ac:dyDescent="0.2">
      <c r="A31" s="19"/>
      <c r="B31" s="20" t="s">
        <v>43</v>
      </c>
      <c r="C31" s="21"/>
      <c r="D31" s="19"/>
      <c r="E31" s="22"/>
      <c r="F31" s="23"/>
    </row>
    <row r="32" spans="1:6" ht="14.25" x14ac:dyDescent="0.2">
      <c r="A32" s="24" t="s">
        <v>47</v>
      </c>
      <c r="B32" s="25" t="s">
        <v>45</v>
      </c>
      <c r="C32" s="26" t="s">
        <v>31</v>
      </c>
      <c r="D32" s="27">
        <v>1</v>
      </c>
      <c r="E32" s="28">
        <v>851269.79</v>
      </c>
      <c r="F32" s="29">
        <f>ROUND(D32*E32,0)</f>
        <v>851270</v>
      </c>
    </row>
    <row r="33" spans="1:6" s="9" customFormat="1" ht="36" outlineLevel="1" x14ac:dyDescent="0.2">
      <c r="A33" s="19"/>
      <c r="B33" s="20" t="s">
        <v>46</v>
      </c>
      <c r="C33" s="21"/>
      <c r="D33" s="19"/>
      <c r="E33" s="22"/>
      <c r="F33" s="23"/>
    </row>
    <row r="34" spans="1:6" ht="14.25" x14ac:dyDescent="0.2">
      <c r="A34" s="24" t="s">
        <v>50</v>
      </c>
      <c r="B34" s="25" t="s">
        <v>48</v>
      </c>
      <c r="C34" s="26" t="s">
        <v>31</v>
      </c>
      <c r="D34" s="27">
        <v>2</v>
      </c>
      <c r="E34" s="28">
        <v>56498.239999999998</v>
      </c>
      <c r="F34" s="29">
        <f>ROUND(D34*E34,0)</f>
        <v>112996</v>
      </c>
    </row>
    <row r="35" spans="1:6" s="9" customFormat="1" ht="36" outlineLevel="1" x14ac:dyDescent="0.2">
      <c r="A35" s="19"/>
      <c r="B35" s="20" t="s">
        <v>49</v>
      </c>
      <c r="C35" s="21"/>
      <c r="D35" s="19"/>
      <c r="E35" s="22"/>
      <c r="F35" s="23"/>
    </row>
    <row r="36" spans="1:6" ht="14.25" x14ac:dyDescent="0.2">
      <c r="A36" s="24" t="s">
        <v>52</v>
      </c>
      <c r="B36" s="25" t="s">
        <v>289</v>
      </c>
      <c r="C36" s="26" t="s">
        <v>31</v>
      </c>
      <c r="D36" s="27">
        <v>1</v>
      </c>
      <c r="E36" s="28">
        <v>561840</v>
      </c>
      <c r="F36" s="29">
        <f>ROUND(D36*E36,0)</f>
        <v>561840</v>
      </c>
    </row>
    <row r="37" spans="1:6" s="9" customFormat="1" ht="51.75" customHeight="1" outlineLevel="1" x14ac:dyDescent="0.2">
      <c r="A37" s="19"/>
      <c r="B37" s="20" t="s">
        <v>51</v>
      </c>
      <c r="C37" s="21"/>
      <c r="D37" s="19"/>
      <c r="E37" s="22"/>
      <c r="F37" s="23"/>
    </row>
    <row r="38" spans="1:6" ht="14.25" x14ac:dyDescent="0.2">
      <c r="A38" s="24" t="s">
        <v>53</v>
      </c>
      <c r="B38" s="25" t="s">
        <v>253</v>
      </c>
      <c r="C38" s="26" t="s">
        <v>31</v>
      </c>
      <c r="D38" s="27">
        <v>1</v>
      </c>
      <c r="E38" s="28">
        <v>72625.149999999994</v>
      </c>
      <c r="F38" s="29">
        <f>ROUND(D38*E38,0)</f>
        <v>72625</v>
      </c>
    </row>
    <row r="39" spans="1:6" s="9" customFormat="1" ht="48" outlineLevel="1" x14ac:dyDescent="0.2">
      <c r="A39" s="19"/>
      <c r="B39" s="20" t="s">
        <v>294</v>
      </c>
      <c r="C39" s="21"/>
      <c r="D39" s="19"/>
      <c r="E39" s="22"/>
      <c r="F39" s="23"/>
    </row>
    <row r="40" spans="1:6" ht="14.25" x14ac:dyDescent="0.2">
      <c r="A40" s="24" t="s">
        <v>240</v>
      </c>
      <c r="B40" s="25" t="s">
        <v>254</v>
      </c>
      <c r="C40" s="26" t="s">
        <v>31</v>
      </c>
      <c r="D40" s="27">
        <v>1</v>
      </c>
      <c r="E40" s="28">
        <v>17250</v>
      </c>
      <c r="F40" s="29">
        <f>ROUND(D40*E40,0)</f>
        <v>17250</v>
      </c>
    </row>
    <row r="41" spans="1:6" s="9" customFormat="1" ht="24" outlineLevel="1" x14ac:dyDescent="0.2">
      <c r="A41" s="19"/>
      <c r="B41" s="32" t="s">
        <v>293</v>
      </c>
      <c r="C41" s="21"/>
      <c r="D41" s="19"/>
      <c r="E41" s="22"/>
      <c r="F41" s="23"/>
    </row>
    <row r="42" spans="1:6" ht="14.25" x14ac:dyDescent="0.2">
      <c r="A42" s="44">
        <v>3</v>
      </c>
      <c r="B42" s="45" t="s">
        <v>54</v>
      </c>
      <c r="C42" s="46" t="s">
        <v>17</v>
      </c>
      <c r="D42" s="47"/>
      <c r="E42" s="48"/>
      <c r="F42" s="49">
        <f>SUM(F43:F63)</f>
        <v>4126088</v>
      </c>
    </row>
    <row r="43" spans="1:6" ht="14.25" x14ac:dyDescent="0.2">
      <c r="A43" s="24" t="s">
        <v>55</v>
      </c>
      <c r="B43" s="25" t="s">
        <v>56</v>
      </c>
      <c r="C43" s="26" t="s">
        <v>26</v>
      </c>
      <c r="D43" s="27">
        <v>284</v>
      </c>
      <c r="E43" s="28">
        <v>9829.11</v>
      </c>
      <c r="F43" s="29">
        <f>ROUND(D43*E43,0)</f>
        <v>2791467</v>
      </c>
    </row>
    <row r="44" spans="1:6" s="9" customFormat="1" ht="147" customHeight="1" outlineLevel="1" x14ac:dyDescent="0.2">
      <c r="A44" s="19"/>
      <c r="B44" s="20" t="s">
        <v>57</v>
      </c>
      <c r="C44" s="21"/>
      <c r="D44" s="19"/>
      <c r="E44" s="22"/>
      <c r="F44" s="23"/>
    </row>
    <row r="45" spans="1:6" ht="14.25" x14ac:dyDescent="0.2">
      <c r="A45" s="24" t="s">
        <v>58</v>
      </c>
      <c r="B45" s="25" t="s">
        <v>59</v>
      </c>
      <c r="C45" s="26" t="s">
        <v>31</v>
      </c>
      <c r="D45" s="27">
        <v>22</v>
      </c>
      <c r="E45" s="28">
        <v>4179.1000000000004</v>
      </c>
      <c r="F45" s="29">
        <f>ROUND(D45*E45,0)</f>
        <v>91940</v>
      </c>
    </row>
    <row r="46" spans="1:6" s="9" customFormat="1" ht="108" outlineLevel="1" x14ac:dyDescent="0.2">
      <c r="A46" s="19"/>
      <c r="B46" s="20" t="s">
        <v>60</v>
      </c>
      <c r="C46" s="21"/>
      <c r="D46" s="19"/>
      <c r="E46" s="22"/>
      <c r="F46" s="23"/>
    </row>
    <row r="47" spans="1:6" ht="14.25" x14ac:dyDescent="0.2">
      <c r="A47" s="24" t="s">
        <v>61</v>
      </c>
      <c r="B47" s="25" t="s">
        <v>62</v>
      </c>
      <c r="C47" s="26" t="s">
        <v>31</v>
      </c>
      <c r="D47" s="27">
        <v>1</v>
      </c>
      <c r="E47" s="28">
        <v>16533.78</v>
      </c>
      <c r="F47" s="29">
        <f>ROUND(D47*E47,0)</f>
        <v>16534</v>
      </c>
    </row>
    <row r="48" spans="1:6" s="9" customFormat="1" ht="120" outlineLevel="1" x14ac:dyDescent="0.2">
      <c r="A48" s="19"/>
      <c r="B48" s="20" t="s">
        <v>63</v>
      </c>
      <c r="C48" s="21"/>
      <c r="D48" s="19"/>
      <c r="E48" s="22"/>
      <c r="F48" s="23"/>
    </row>
    <row r="49" spans="1:6" ht="14.25" x14ac:dyDescent="0.2">
      <c r="A49" s="24" t="s">
        <v>64</v>
      </c>
      <c r="B49" s="25" t="s">
        <v>65</v>
      </c>
      <c r="C49" s="26" t="s">
        <v>31</v>
      </c>
      <c r="D49" s="27">
        <v>6</v>
      </c>
      <c r="E49" s="28">
        <v>17450.27</v>
      </c>
      <c r="F49" s="29">
        <f>ROUND(D49*E49,0)</f>
        <v>104702</v>
      </c>
    </row>
    <row r="50" spans="1:6" s="9" customFormat="1" ht="120" outlineLevel="1" x14ac:dyDescent="0.2">
      <c r="A50" s="19"/>
      <c r="B50" s="20" t="s">
        <v>63</v>
      </c>
      <c r="C50" s="21"/>
      <c r="D50" s="19"/>
      <c r="E50" s="22"/>
      <c r="F50" s="23"/>
    </row>
    <row r="51" spans="1:6" ht="14.25" x14ac:dyDescent="0.2">
      <c r="A51" s="24" t="s">
        <v>66</v>
      </c>
      <c r="B51" s="25" t="s">
        <v>67</v>
      </c>
      <c r="C51" s="26" t="s">
        <v>31</v>
      </c>
      <c r="D51" s="27">
        <v>16</v>
      </c>
      <c r="E51" s="28">
        <v>15528.74</v>
      </c>
      <c r="F51" s="29">
        <f>ROUND(D51*E51,0)</f>
        <v>248460</v>
      </c>
    </row>
    <row r="52" spans="1:6" s="9" customFormat="1" ht="48" outlineLevel="1" x14ac:dyDescent="0.2">
      <c r="A52" s="19"/>
      <c r="B52" s="20" t="s">
        <v>68</v>
      </c>
      <c r="C52" s="21"/>
      <c r="D52" s="19"/>
      <c r="E52" s="22"/>
      <c r="F52" s="23"/>
    </row>
    <row r="53" spans="1:6" ht="14.25" x14ac:dyDescent="0.2">
      <c r="A53" s="24" t="s">
        <v>69</v>
      </c>
      <c r="B53" s="25" t="s">
        <v>70</v>
      </c>
      <c r="C53" s="26" t="s">
        <v>31</v>
      </c>
      <c r="D53" s="27">
        <v>16</v>
      </c>
      <c r="E53" s="28">
        <v>1062.5999999999999</v>
      </c>
      <c r="F53" s="29">
        <f>ROUND(D53*E53,0)</f>
        <v>17002</v>
      </c>
    </row>
    <row r="54" spans="1:6" s="9" customFormat="1" ht="24" outlineLevel="1" x14ac:dyDescent="0.2">
      <c r="A54" s="19"/>
      <c r="B54" s="20" t="s">
        <v>71</v>
      </c>
      <c r="C54" s="21"/>
      <c r="D54" s="19"/>
      <c r="E54" s="22"/>
      <c r="F54" s="23"/>
    </row>
    <row r="55" spans="1:6" ht="14.25" x14ac:dyDescent="0.2">
      <c r="A55" s="24" t="s">
        <v>72</v>
      </c>
      <c r="B55" s="25" t="s">
        <v>255</v>
      </c>
      <c r="C55" s="26" t="s">
        <v>31</v>
      </c>
      <c r="D55" s="27">
        <v>2</v>
      </c>
      <c r="E55" s="28">
        <v>65918.34</v>
      </c>
      <c r="F55" s="29">
        <f>ROUND(D55*E55,0)</f>
        <v>131837</v>
      </c>
    </row>
    <row r="56" spans="1:6" s="9" customFormat="1" ht="168" outlineLevel="1" x14ac:dyDescent="0.2">
      <c r="A56" s="19"/>
      <c r="B56" s="20" t="s">
        <v>73</v>
      </c>
      <c r="C56" s="21"/>
      <c r="D56" s="19"/>
      <c r="E56" s="22"/>
      <c r="F56" s="23"/>
    </row>
    <row r="57" spans="1:6" ht="14.25" x14ac:dyDescent="0.2">
      <c r="A57" s="24" t="s">
        <v>74</v>
      </c>
      <c r="B57" s="25" t="s">
        <v>256</v>
      </c>
      <c r="C57" s="26" t="s">
        <v>31</v>
      </c>
      <c r="D57" s="27">
        <v>2</v>
      </c>
      <c r="E57" s="28">
        <v>131836.68</v>
      </c>
      <c r="F57" s="29">
        <f>ROUND(D57*E57,0)</f>
        <v>263673</v>
      </c>
    </row>
    <row r="58" spans="1:6" s="9" customFormat="1" ht="168" outlineLevel="1" x14ac:dyDescent="0.2">
      <c r="A58" s="19"/>
      <c r="B58" s="20" t="s">
        <v>73</v>
      </c>
      <c r="C58" s="21"/>
      <c r="D58" s="19"/>
      <c r="E58" s="22"/>
      <c r="F58" s="23"/>
    </row>
    <row r="59" spans="1:6" ht="14.25" x14ac:dyDescent="0.2">
      <c r="A59" s="24" t="s">
        <v>77</v>
      </c>
      <c r="B59" s="25" t="s">
        <v>75</v>
      </c>
      <c r="C59" s="26" t="s">
        <v>31</v>
      </c>
      <c r="D59" s="27">
        <v>4</v>
      </c>
      <c r="E59" s="28">
        <v>15787.26</v>
      </c>
      <c r="F59" s="29">
        <f>ROUND(D59*E59,0)</f>
        <v>63149</v>
      </c>
    </row>
    <row r="60" spans="1:6" s="9" customFormat="1" ht="120" outlineLevel="1" x14ac:dyDescent="0.2">
      <c r="A60" s="19"/>
      <c r="B60" s="20" t="s">
        <v>76</v>
      </c>
      <c r="C60" s="21"/>
      <c r="D60" s="19"/>
      <c r="E60" s="22"/>
      <c r="F60" s="23"/>
    </row>
    <row r="61" spans="1:6" ht="14.25" x14ac:dyDescent="0.2">
      <c r="A61" s="24" t="s">
        <v>80</v>
      </c>
      <c r="B61" s="25" t="s">
        <v>78</v>
      </c>
      <c r="C61" s="26" t="s">
        <v>31</v>
      </c>
      <c r="D61" s="27">
        <v>2</v>
      </c>
      <c r="E61" s="28">
        <v>14643.58</v>
      </c>
      <c r="F61" s="29">
        <f>ROUND(D61*E61,0)</f>
        <v>29287</v>
      </c>
    </row>
    <row r="62" spans="1:6" s="9" customFormat="1" ht="60" outlineLevel="1" x14ac:dyDescent="0.2">
      <c r="A62" s="19"/>
      <c r="B62" s="20" t="s">
        <v>79</v>
      </c>
      <c r="C62" s="21"/>
      <c r="D62" s="19"/>
      <c r="E62" s="22"/>
      <c r="F62" s="23"/>
    </row>
    <row r="63" spans="1:6" ht="14.25" x14ac:dyDescent="0.2">
      <c r="A63" s="24" t="s">
        <v>82</v>
      </c>
      <c r="B63" s="25" t="s">
        <v>244</v>
      </c>
      <c r="C63" s="26" t="s">
        <v>237</v>
      </c>
      <c r="D63" s="27">
        <v>1</v>
      </c>
      <c r="E63" s="28">
        <v>368037</v>
      </c>
      <c r="F63" s="29">
        <f>ROUND(D63*E63,0)</f>
        <v>368037</v>
      </c>
    </row>
    <row r="64" spans="1:6" s="9" customFormat="1" outlineLevel="1" x14ac:dyDescent="0.2">
      <c r="A64" s="19"/>
      <c r="B64" s="20" t="s">
        <v>81</v>
      </c>
      <c r="C64" s="21"/>
      <c r="D64" s="19"/>
      <c r="E64" s="22"/>
      <c r="F64" s="23"/>
    </row>
    <row r="65" spans="1:6" ht="14.25" x14ac:dyDescent="0.2">
      <c r="A65" s="44">
        <v>4</v>
      </c>
      <c r="B65" s="45" t="s">
        <v>83</v>
      </c>
      <c r="C65" s="46" t="s">
        <v>17</v>
      </c>
      <c r="D65" s="47"/>
      <c r="E65" s="48"/>
      <c r="F65" s="49">
        <f>SUM(F66:F96)</f>
        <v>2282471</v>
      </c>
    </row>
    <row r="66" spans="1:6" ht="14.25" x14ac:dyDescent="0.2">
      <c r="A66" s="24" t="s">
        <v>84</v>
      </c>
      <c r="B66" s="25" t="s">
        <v>85</v>
      </c>
      <c r="C66" s="26" t="s">
        <v>26</v>
      </c>
      <c r="D66" s="27">
        <v>275</v>
      </c>
      <c r="E66" s="28">
        <v>1288.94</v>
      </c>
      <c r="F66" s="29">
        <f>ROUND(D66*E66,0)</f>
        <v>354459</v>
      </c>
    </row>
    <row r="67" spans="1:6" s="9" customFormat="1" ht="111.75" customHeight="1" outlineLevel="1" x14ac:dyDescent="0.2">
      <c r="A67" s="19"/>
      <c r="B67" s="20" t="s">
        <v>86</v>
      </c>
      <c r="C67" s="21"/>
      <c r="D67" s="19"/>
      <c r="E67" s="22"/>
      <c r="F67" s="23"/>
    </row>
    <row r="68" spans="1:6" ht="14.25" x14ac:dyDescent="0.2">
      <c r="A68" s="24" t="s">
        <v>87</v>
      </c>
      <c r="B68" s="25" t="s">
        <v>88</v>
      </c>
      <c r="C68" s="26" t="s">
        <v>31</v>
      </c>
      <c r="D68" s="27">
        <v>12</v>
      </c>
      <c r="E68" s="28">
        <v>1973.87</v>
      </c>
      <c r="F68" s="29">
        <f>ROUND(D68*E68,0)</f>
        <v>23686</v>
      </c>
    </row>
    <row r="69" spans="1:6" s="9" customFormat="1" ht="132" outlineLevel="1" x14ac:dyDescent="0.2">
      <c r="A69" s="19"/>
      <c r="B69" s="20" t="s">
        <v>89</v>
      </c>
      <c r="C69" s="21"/>
      <c r="D69" s="19"/>
      <c r="E69" s="22"/>
      <c r="F69" s="23"/>
    </row>
    <row r="70" spans="1:6" ht="14.25" x14ac:dyDescent="0.2">
      <c r="A70" s="24" t="s">
        <v>90</v>
      </c>
      <c r="B70" s="25" t="s">
        <v>91</v>
      </c>
      <c r="C70" s="26" t="s">
        <v>31</v>
      </c>
      <c r="D70" s="27">
        <v>50</v>
      </c>
      <c r="E70" s="28">
        <v>1281.8499999999999</v>
      </c>
      <c r="F70" s="29">
        <f>ROUND(D70*E70,0)</f>
        <v>64093</v>
      </c>
    </row>
    <row r="71" spans="1:6" s="9" customFormat="1" ht="36" outlineLevel="1" x14ac:dyDescent="0.2">
      <c r="A71" s="19"/>
      <c r="B71" s="20" t="s">
        <v>92</v>
      </c>
      <c r="C71" s="21"/>
      <c r="D71" s="19"/>
      <c r="E71" s="22"/>
      <c r="F71" s="23"/>
    </row>
    <row r="72" spans="1:6" ht="14.25" x14ac:dyDescent="0.2">
      <c r="A72" s="24" t="s">
        <v>93</v>
      </c>
      <c r="B72" s="25" t="s">
        <v>94</v>
      </c>
      <c r="C72" s="26" t="s">
        <v>26</v>
      </c>
      <c r="D72" s="27">
        <v>325</v>
      </c>
      <c r="E72" s="28">
        <v>929.43</v>
      </c>
      <c r="F72" s="29">
        <f>ROUND(D72*E72,0)</f>
        <v>302065</v>
      </c>
    </row>
    <row r="73" spans="1:6" s="9" customFormat="1" ht="97.5" customHeight="1" outlineLevel="1" x14ac:dyDescent="0.2">
      <c r="A73" s="19"/>
      <c r="B73" s="20" t="s">
        <v>95</v>
      </c>
      <c r="C73" s="21"/>
      <c r="D73" s="19"/>
      <c r="E73" s="22"/>
      <c r="F73" s="23"/>
    </row>
    <row r="74" spans="1:6" ht="14.25" x14ac:dyDescent="0.2">
      <c r="A74" s="24" t="s">
        <v>96</v>
      </c>
      <c r="B74" s="25" t="s">
        <v>97</v>
      </c>
      <c r="C74" s="26" t="s">
        <v>31</v>
      </c>
      <c r="D74" s="27">
        <v>1</v>
      </c>
      <c r="E74" s="28">
        <v>5344.97</v>
      </c>
      <c r="F74" s="29">
        <f>ROUND(D74*E74,0)</f>
        <v>5345</v>
      </c>
    </row>
    <row r="75" spans="1:6" s="9" customFormat="1" ht="62.25" customHeight="1" outlineLevel="1" x14ac:dyDescent="0.2">
      <c r="A75" s="19"/>
      <c r="B75" s="20" t="s">
        <v>98</v>
      </c>
      <c r="C75" s="21"/>
      <c r="D75" s="19"/>
      <c r="E75" s="22"/>
      <c r="F75" s="23"/>
    </row>
    <row r="76" spans="1:6" ht="14.25" x14ac:dyDescent="0.2">
      <c r="A76" s="24" t="s">
        <v>99</v>
      </c>
      <c r="B76" s="25" t="s">
        <v>100</v>
      </c>
      <c r="C76" s="26" t="s">
        <v>31</v>
      </c>
      <c r="D76" s="27">
        <v>1</v>
      </c>
      <c r="E76" s="28">
        <v>4945</v>
      </c>
      <c r="F76" s="29">
        <f>ROUND(D76*E76,0)</f>
        <v>4945</v>
      </c>
    </row>
    <row r="77" spans="1:6" s="9" customFormat="1" ht="24" outlineLevel="1" x14ac:dyDescent="0.2">
      <c r="A77" s="19"/>
      <c r="B77" s="20" t="s">
        <v>101</v>
      </c>
      <c r="C77" s="21"/>
      <c r="D77" s="19"/>
      <c r="E77" s="22"/>
      <c r="F77" s="23"/>
    </row>
    <row r="78" spans="1:6" ht="14.25" x14ac:dyDescent="0.2">
      <c r="A78" s="24" t="s">
        <v>102</v>
      </c>
      <c r="B78" s="25" t="s">
        <v>103</v>
      </c>
      <c r="C78" s="26" t="s">
        <v>31</v>
      </c>
      <c r="D78" s="27">
        <v>6</v>
      </c>
      <c r="E78" s="28">
        <v>42355.31</v>
      </c>
      <c r="F78" s="29">
        <f>ROUND(D78*E78,0)</f>
        <v>254132</v>
      </c>
    </row>
    <row r="79" spans="1:6" s="9" customFormat="1" ht="144" outlineLevel="1" x14ac:dyDescent="0.2">
      <c r="A79" s="19"/>
      <c r="B79" s="20" t="s">
        <v>104</v>
      </c>
      <c r="C79" s="21"/>
      <c r="D79" s="19"/>
      <c r="E79" s="22"/>
      <c r="F79" s="23"/>
    </row>
    <row r="80" spans="1:6" ht="14.25" x14ac:dyDescent="0.2">
      <c r="A80" s="24" t="s">
        <v>105</v>
      </c>
      <c r="B80" s="25" t="s">
        <v>106</v>
      </c>
      <c r="C80" s="26" t="s">
        <v>31</v>
      </c>
      <c r="D80" s="27">
        <v>14</v>
      </c>
      <c r="E80" s="28">
        <v>5847.52</v>
      </c>
      <c r="F80" s="29">
        <f>ROUND(D80*E80,0)</f>
        <v>81865</v>
      </c>
    </row>
    <row r="81" spans="1:6" s="9" customFormat="1" ht="24" outlineLevel="1" x14ac:dyDescent="0.2">
      <c r="A81" s="19"/>
      <c r="B81" s="20" t="s">
        <v>107</v>
      </c>
      <c r="C81" s="21"/>
      <c r="D81" s="19"/>
      <c r="E81" s="22"/>
      <c r="F81" s="23"/>
    </row>
    <row r="82" spans="1:6" ht="14.25" x14ac:dyDescent="0.2">
      <c r="A82" s="24" t="s">
        <v>108</v>
      </c>
      <c r="B82" s="25" t="s">
        <v>109</v>
      </c>
      <c r="C82" s="26" t="s">
        <v>31</v>
      </c>
      <c r="D82" s="27">
        <v>7</v>
      </c>
      <c r="E82" s="28">
        <v>42935.25</v>
      </c>
      <c r="F82" s="29">
        <f>ROUND(D82*E82,0)</f>
        <v>300547</v>
      </c>
    </row>
    <row r="83" spans="1:6" s="9" customFormat="1" ht="51" customHeight="1" outlineLevel="1" x14ac:dyDescent="0.2">
      <c r="A83" s="19"/>
      <c r="B83" s="20" t="s">
        <v>110</v>
      </c>
      <c r="C83" s="21"/>
      <c r="D83" s="19"/>
      <c r="E83" s="22"/>
      <c r="F83" s="23"/>
    </row>
    <row r="84" spans="1:6" ht="14.25" x14ac:dyDescent="0.2">
      <c r="A84" s="24" t="s">
        <v>111</v>
      </c>
      <c r="B84" s="25" t="s">
        <v>112</v>
      </c>
      <c r="C84" s="26" t="s">
        <v>31</v>
      </c>
      <c r="D84" s="27">
        <v>4</v>
      </c>
      <c r="E84" s="28">
        <v>70920.5</v>
      </c>
      <c r="F84" s="29">
        <f>ROUND(D84*E84,0)</f>
        <v>283682</v>
      </c>
    </row>
    <row r="85" spans="1:6" s="9" customFormat="1" ht="108" outlineLevel="1" x14ac:dyDescent="0.2">
      <c r="A85" s="19"/>
      <c r="B85" s="20" t="s">
        <v>267</v>
      </c>
      <c r="C85" s="21"/>
      <c r="D85" s="19"/>
      <c r="E85" s="22"/>
      <c r="F85" s="23"/>
    </row>
    <row r="86" spans="1:6" ht="14.25" x14ac:dyDescent="0.2">
      <c r="A86" s="24" t="s">
        <v>113</v>
      </c>
      <c r="B86" s="25" t="s">
        <v>114</v>
      </c>
      <c r="C86" s="26" t="s">
        <v>31</v>
      </c>
      <c r="D86" s="27">
        <v>12</v>
      </c>
      <c r="E86" s="28">
        <v>30486.39</v>
      </c>
      <c r="F86" s="29">
        <f>ROUND(D86*E86,0)</f>
        <v>365837</v>
      </c>
    </row>
    <row r="87" spans="1:6" s="9" customFormat="1" ht="96" outlineLevel="1" x14ac:dyDescent="0.2">
      <c r="A87" s="19"/>
      <c r="B87" s="20" t="s">
        <v>115</v>
      </c>
      <c r="C87" s="21"/>
      <c r="D87" s="19"/>
      <c r="E87" s="22"/>
      <c r="F87" s="23"/>
    </row>
    <row r="88" spans="1:6" ht="14.25" x14ac:dyDescent="0.2">
      <c r="A88" s="24" t="s">
        <v>116</v>
      </c>
      <c r="B88" s="25" t="s">
        <v>117</v>
      </c>
      <c r="C88" s="26" t="s">
        <v>26</v>
      </c>
      <c r="D88" s="27">
        <v>26</v>
      </c>
      <c r="E88" s="28">
        <v>196.85</v>
      </c>
      <c r="F88" s="29">
        <f>ROUND(D88*E88,0)</f>
        <v>5118</v>
      </c>
    </row>
    <row r="89" spans="1:6" s="9" customFormat="1" outlineLevel="1" x14ac:dyDescent="0.2">
      <c r="A89" s="19"/>
      <c r="B89" s="20" t="s">
        <v>118</v>
      </c>
      <c r="C89" s="21"/>
      <c r="D89" s="19"/>
      <c r="E89" s="22"/>
      <c r="F89" s="23"/>
    </row>
    <row r="90" spans="1:6" ht="14.25" x14ac:dyDescent="0.2">
      <c r="A90" s="24" t="s">
        <v>119</v>
      </c>
      <c r="B90" s="25" t="s">
        <v>120</v>
      </c>
      <c r="C90" s="26" t="s">
        <v>26</v>
      </c>
      <c r="D90" s="27">
        <v>13</v>
      </c>
      <c r="E90" s="28">
        <v>87.6</v>
      </c>
      <c r="F90" s="29">
        <f>ROUND(D90*E90,0)</f>
        <v>1139</v>
      </c>
    </row>
    <row r="91" spans="1:6" s="9" customFormat="1" ht="15" customHeight="1" outlineLevel="1" x14ac:dyDescent="0.2">
      <c r="A91" s="19"/>
      <c r="B91" s="20" t="s">
        <v>121</v>
      </c>
      <c r="C91" s="21"/>
      <c r="D91" s="19"/>
      <c r="E91" s="22"/>
      <c r="F91" s="23"/>
    </row>
    <row r="92" spans="1:6" ht="14.25" x14ac:dyDescent="0.2">
      <c r="A92" s="24" t="s">
        <v>122</v>
      </c>
      <c r="B92" s="25" t="s">
        <v>123</v>
      </c>
      <c r="C92" s="26" t="s">
        <v>31</v>
      </c>
      <c r="D92" s="27">
        <v>1</v>
      </c>
      <c r="E92" s="28">
        <v>8561.75</v>
      </c>
      <c r="F92" s="29">
        <f>ROUND(D92*E92,0)</f>
        <v>8562</v>
      </c>
    </row>
    <row r="93" spans="1:6" s="9" customFormat="1" outlineLevel="1" x14ac:dyDescent="0.2">
      <c r="A93" s="19"/>
      <c r="B93" s="20" t="s">
        <v>124</v>
      </c>
      <c r="C93" s="21"/>
      <c r="D93" s="19"/>
      <c r="E93" s="22"/>
      <c r="F93" s="23"/>
    </row>
    <row r="94" spans="1:6" ht="14.25" x14ac:dyDescent="0.2">
      <c r="A94" s="24" t="s">
        <v>125</v>
      </c>
      <c r="B94" s="25" t="s">
        <v>126</v>
      </c>
      <c r="C94" s="26" t="s">
        <v>31</v>
      </c>
      <c r="D94" s="27">
        <v>6</v>
      </c>
      <c r="E94" s="28">
        <v>8165.98</v>
      </c>
      <c r="F94" s="29">
        <f>ROUND(D94*E94,0)</f>
        <v>48996</v>
      </c>
    </row>
    <row r="95" spans="1:6" s="9" customFormat="1" outlineLevel="1" x14ac:dyDescent="0.2">
      <c r="A95" s="19"/>
      <c r="B95" s="20" t="s">
        <v>127</v>
      </c>
      <c r="C95" s="21"/>
      <c r="D95" s="19"/>
      <c r="E95" s="22"/>
      <c r="F95" s="23"/>
    </row>
    <row r="96" spans="1:6" ht="14.25" x14ac:dyDescent="0.2">
      <c r="A96" s="24" t="s">
        <v>128</v>
      </c>
      <c r="B96" s="25" t="s">
        <v>245</v>
      </c>
      <c r="C96" s="26" t="s">
        <v>31</v>
      </c>
      <c r="D96" s="27">
        <v>1</v>
      </c>
      <c r="E96" s="28">
        <v>178000</v>
      </c>
      <c r="F96" s="29">
        <f>ROUND(D96*E96,0)</f>
        <v>178000</v>
      </c>
    </row>
    <row r="97" spans="1:6" s="9" customFormat="1" ht="48" outlineLevel="1" x14ac:dyDescent="0.2">
      <c r="A97" s="19"/>
      <c r="B97" s="20" t="s">
        <v>295</v>
      </c>
      <c r="C97" s="21"/>
      <c r="D97" s="19"/>
      <c r="E97" s="22"/>
      <c r="F97" s="23"/>
    </row>
    <row r="98" spans="1:6" ht="14.25" x14ac:dyDescent="0.2">
      <c r="A98" s="44">
        <v>5</v>
      </c>
      <c r="B98" s="45" t="s">
        <v>129</v>
      </c>
      <c r="C98" s="46" t="s">
        <v>17</v>
      </c>
      <c r="D98" s="47"/>
      <c r="E98" s="48"/>
      <c r="F98" s="49">
        <f>SUM(F99:F173)</f>
        <v>3748898</v>
      </c>
    </row>
    <row r="99" spans="1:6" ht="14.25" x14ac:dyDescent="0.2">
      <c r="A99" s="24" t="s">
        <v>130</v>
      </c>
      <c r="B99" s="25" t="s">
        <v>131</v>
      </c>
      <c r="C99" s="26" t="s">
        <v>31</v>
      </c>
      <c r="D99" s="27">
        <v>1</v>
      </c>
      <c r="E99" s="28">
        <v>35875.17</v>
      </c>
      <c r="F99" s="29">
        <f>ROUND(D99*E99,0)</f>
        <v>35875</v>
      </c>
    </row>
    <row r="100" spans="1:6" s="9" customFormat="1" ht="84" outlineLevel="1" x14ac:dyDescent="0.2">
      <c r="A100" s="19"/>
      <c r="B100" s="20" t="s">
        <v>132</v>
      </c>
      <c r="C100" s="21"/>
      <c r="D100" s="19"/>
      <c r="E100" s="22"/>
      <c r="F100" s="23"/>
    </row>
    <row r="101" spans="1:6" ht="14.25" x14ac:dyDescent="0.2">
      <c r="A101" s="24" t="s">
        <v>133</v>
      </c>
      <c r="B101" s="25" t="s">
        <v>134</v>
      </c>
      <c r="C101" s="26" t="s">
        <v>31</v>
      </c>
      <c r="D101" s="27">
        <v>1</v>
      </c>
      <c r="E101" s="28">
        <v>20241.73</v>
      </c>
      <c r="F101" s="29">
        <f>ROUND(D101*E101,0)</f>
        <v>20242</v>
      </c>
    </row>
    <row r="102" spans="1:6" s="9" customFormat="1" ht="24" outlineLevel="1" x14ac:dyDescent="0.2">
      <c r="A102" s="19"/>
      <c r="B102" s="20" t="s">
        <v>135</v>
      </c>
      <c r="C102" s="21"/>
      <c r="D102" s="19"/>
      <c r="E102" s="22"/>
      <c r="F102" s="23"/>
    </row>
    <row r="103" spans="1:6" ht="14.25" x14ac:dyDescent="0.2">
      <c r="A103" s="24" t="s">
        <v>136</v>
      </c>
      <c r="B103" s="25" t="s">
        <v>137</v>
      </c>
      <c r="C103" s="26" t="s">
        <v>31</v>
      </c>
      <c r="D103" s="27">
        <v>1</v>
      </c>
      <c r="E103" s="28">
        <v>26510.720000000001</v>
      </c>
      <c r="F103" s="29">
        <f>ROUND(D103*E103,0)</f>
        <v>26511</v>
      </c>
    </row>
    <row r="104" spans="1:6" s="9" customFormat="1" ht="87" customHeight="1" outlineLevel="1" x14ac:dyDescent="0.2">
      <c r="A104" s="19"/>
      <c r="B104" s="20" t="s">
        <v>138</v>
      </c>
      <c r="C104" s="21"/>
      <c r="D104" s="19"/>
      <c r="E104" s="22"/>
      <c r="F104" s="23"/>
    </row>
    <row r="105" spans="1:6" ht="14.25" x14ac:dyDescent="0.2">
      <c r="A105" s="24" t="s">
        <v>139</v>
      </c>
      <c r="B105" s="25" t="s">
        <v>140</v>
      </c>
      <c r="C105" s="26" t="s">
        <v>31</v>
      </c>
      <c r="D105" s="27">
        <v>1</v>
      </c>
      <c r="E105" s="28">
        <v>20241.73</v>
      </c>
      <c r="F105" s="29">
        <f>ROUND(D105*E105,0)</f>
        <v>20242</v>
      </c>
    </row>
    <row r="106" spans="1:6" s="9" customFormat="1" ht="24" outlineLevel="1" x14ac:dyDescent="0.2">
      <c r="A106" s="19"/>
      <c r="B106" s="20" t="s">
        <v>141</v>
      </c>
      <c r="C106" s="21"/>
      <c r="D106" s="19"/>
      <c r="E106" s="22"/>
      <c r="F106" s="23"/>
    </row>
    <row r="107" spans="1:6" ht="14.25" x14ac:dyDescent="0.2">
      <c r="A107" s="24" t="s">
        <v>142</v>
      </c>
      <c r="B107" s="25" t="s">
        <v>143</v>
      </c>
      <c r="C107" s="26" t="s">
        <v>31</v>
      </c>
      <c r="D107" s="27">
        <v>1</v>
      </c>
      <c r="E107" s="28">
        <v>114556.5</v>
      </c>
      <c r="F107" s="29">
        <f>ROUND(D107*E107,0)</f>
        <v>114557</v>
      </c>
    </row>
    <row r="108" spans="1:6" s="9" customFormat="1" ht="72" outlineLevel="1" x14ac:dyDescent="0.2">
      <c r="A108" s="19"/>
      <c r="B108" s="20" t="s">
        <v>144</v>
      </c>
      <c r="C108" s="21"/>
      <c r="D108" s="19"/>
      <c r="E108" s="22"/>
      <c r="F108" s="23"/>
    </row>
    <row r="109" spans="1:6" ht="14.25" x14ac:dyDescent="0.2">
      <c r="A109" s="24" t="s">
        <v>145</v>
      </c>
      <c r="B109" s="25" t="s">
        <v>146</v>
      </c>
      <c r="C109" s="26" t="s">
        <v>31</v>
      </c>
      <c r="D109" s="27">
        <v>1</v>
      </c>
      <c r="E109" s="28">
        <v>47849.09</v>
      </c>
      <c r="F109" s="29">
        <f>ROUND(D109*E109,0)</f>
        <v>47849</v>
      </c>
    </row>
    <row r="110" spans="1:6" s="9" customFormat="1" ht="48" outlineLevel="1" x14ac:dyDescent="0.2">
      <c r="A110" s="19"/>
      <c r="B110" s="20" t="s">
        <v>147</v>
      </c>
      <c r="C110" s="21"/>
      <c r="D110" s="19"/>
      <c r="E110" s="22"/>
      <c r="F110" s="23"/>
    </row>
    <row r="111" spans="1:6" ht="14.25" x14ac:dyDescent="0.2">
      <c r="A111" s="24" t="s">
        <v>148</v>
      </c>
      <c r="B111" s="25" t="s">
        <v>268</v>
      </c>
      <c r="C111" s="26" t="s">
        <v>237</v>
      </c>
      <c r="D111" s="27">
        <v>1</v>
      </c>
      <c r="E111" s="28">
        <v>22305</v>
      </c>
      <c r="F111" s="29">
        <f>ROUND(D111*E111,0)</f>
        <v>22305</v>
      </c>
    </row>
    <row r="112" spans="1:6" s="9" customFormat="1" ht="48" outlineLevel="1" x14ac:dyDescent="0.2">
      <c r="A112" s="19"/>
      <c r="B112" s="20" t="s">
        <v>149</v>
      </c>
      <c r="C112" s="21"/>
      <c r="D112" s="19"/>
      <c r="E112" s="22"/>
      <c r="F112" s="23"/>
    </row>
    <row r="113" spans="1:6" ht="14.25" x14ac:dyDescent="0.2">
      <c r="A113" s="24" t="s">
        <v>150</v>
      </c>
      <c r="B113" s="25" t="s">
        <v>151</v>
      </c>
      <c r="C113" s="26" t="s">
        <v>31</v>
      </c>
      <c r="D113" s="27">
        <v>1</v>
      </c>
      <c r="E113" s="28">
        <v>26901.09</v>
      </c>
      <c r="F113" s="29">
        <f>ROUND(D113*E113,0)</f>
        <v>26901</v>
      </c>
    </row>
    <row r="114" spans="1:6" s="9" customFormat="1" ht="72" outlineLevel="1" x14ac:dyDescent="0.2">
      <c r="A114" s="19"/>
      <c r="B114" s="20" t="s">
        <v>152</v>
      </c>
      <c r="C114" s="21"/>
      <c r="D114" s="19"/>
      <c r="E114" s="22"/>
      <c r="F114" s="23"/>
    </row>
    <row r="115" spans="1:6" ht="14.25" x14ac:dyDescent="0.2">
      <c r="A115" s="24" t="s">
        <v>153</v>
      </c>
      <c r="B115" s="25" t="s">
        <v>154</v>
      </c>
      <c r="C115" s="26" t="s">
        <v>31</v>
      </c>
      <c r="D115" s="27">
        <v>1</v>
      </c>
      <c r="E115" s="28">
        <v>185797.45</v>
      </c>
      <c r="F115" s="29">
        <f>ROUND(D115*E115,0)</f>
        <v>185797</v>
      </c>
    </row>
    <row r="116" spans="1:6" s="9" customFormat="1" ht="72" outlineLevel="1" x14ac:dyDescent="0.2">
      <c r="A116" s="19"/>
      <c r="B116" s="20" t="s">
        <v>155</v>
      </c>
      <c r="C116" s="21"/>
      <c r="D116" s="19"/>
      <c r="E116" s="22"/>
      <c r="F116" s="23"/>
    </row>
    <row r="117" spans="1:6" ht="14.25" x14ac:dyDescent="0.2">
      <c r="A117" s="24" t="s">
        <v>156</v>
      </c>
      <c r="B117" s="25" t="s">
        <v>157</v>
      </c>
      <c r="C117" s="26" t="s">
        <v>31</v>
      </c>
      <c r="D117" s="27">
        <v>5</v>
      </c>
      <c r="E117" s="28">
        <v>8239.58</v>
      </c>
      <c r="F117" s="29">
        <f>ROUND(D117*E117,0)</f>
        <v>41198</v>
      </c>
    </row>
    <row r="118" spans="1:6" s="9" customFormat="1" ht="72" outlineLevel="1" x14ac:dyDescent="0.2">
      <c r="A118" s="19"/>
      <c r="B118" s="20" t="s">
        <v>158</v>
      </c>
      <c r="C118" s="21"/>
      <c r="D118" s="19"/>
      <c r="E118" s="22"/>
      <c r="F118" s="23"/>
    </row>
    <row r="119" spans="1:6" ht="14.25" x14ac:dyDescent="0.2">
      <c r="A119" s="24" t="s">
        <v>159</v>
      </c>
      <c r="B119" s="25" t="s">
        <v>160</v>
      </c>
      <c r="C119" s="26" t="s">
        <v>35</v>
      </c>
      <c r="D119" s="27">
        <v>3</v>
      </c>
      <c r="E119" s="28">
        <v>51107.38</v>
      </c>
      <c r="F119" s="29">
        <f>ROUND(D119*E119,0)</f>
        <v>153322</v>
      </c>
    </row>
    <row r="120" spans="1:6" s="9" customFormat="1" ht="144" outlineLevel="1" x14ac:dyDescent="0.2">
      <c r="A120" s="19"/>
      <c r="B120" s="20" t="s">
        <v>161</v>
      </c>
      <c r="C120" s="21"/>
      <c r="D120" s="19"/>
      <c r="E120" s="22"/>
      <c r="F120" s="23"/>
    </row>
    <row r="121" spans="1:6" ht="14.25" x14ac:dyDescent="0.2">
      <c r="A121" s="24" t="s">
        <v>162</v>
      </c>
      <c r="B121" s="25" t="s">
        <v>163</v>
      </c>
      <c r="C121" s="26" t="s">
        <v>31</v>
      </c>
      <c r="D121" s="27">
        <v>2</v>
      </c>
      <c r="E121" s="28">
        <v>29678.57</v>
      </c>
      <c r="F121" s="29">
        <f>ROUND(D121*E121,0)</f>
        <v>59357</v>
      </c>
    </row>
    <row r="122" spans="1:6" s="9" customFormat="1" ht="144" outlineLevel="1" x14ac:dyDescent="0.2">
      <c r="A122" s="19"/>
      <c r="B122" s="20" t="s">
        <v>164</v>
      </c>
      <c r="C122" s="21"/>
      <c r="D122" s="19"/>
      <c r="E122" s="22"/>
      <c r="F122" s="23"/>
    </row>
    <row r="123" spans="1:6" ht="14.25" x14ac:dyDescent="0.2">
      <c r="A123" s="24" t="s">
        <v>165</v>
      </c>
      <c r="B123" s="25" t="s">
        <v>257</v>
      </c>
      <c r="C123" s="26" t="s">
        <v>258</v>
      </c>
      <c r="D123" s="27">
        <v>1</v>
      </c>
      <c r="E123" s="28">
        <v>361624</v>
      </c>
      <c r="F123" s="29">
        <f>ROUND(D123*E123,0)</f>
        <v>361624</v>
      </c>
    </row>
    <row r="124" spans="1:6" s="9" customFormat="1" ht="60" outlineLevel="1" x14ac:dyDescent="0.2">
      <c r="A124" s="19"/>
      <c r="B124" s="20" t="s">
        <v>166</v>
      </c>
      <c r="C124" s="21"/>
      <c r="D124" s="19"/>
      <c r="E124" s="22"/>
      <c r="F124" s="23"/>
    </row>
    <row r="125" spans="1:6" ht="14.25" x14ac:dyDescent="0.2">
      <c r="A125" s="24" t="s">
        <v>167</v>
      </c>
      <c r="B125" s="25" t="s">
        <v>168</v>
      </c>
      <c r="C125" s="26" t="s">
        <v>31</v>
      </c>
      <c r="D125" s="27">
        <v>2</v>
      </c>
      <c r="E125" s="28">
        <v>78930.83</v>
      </c>
      <c r="F125" s="29">
        <f>ROUND(D125*E125,0)</f>
        <v>157862</v>
      </c>
    </row>
    <row r="126" spans="1:6" s="9" customFormat="1" ht="83.25" customHeight="1" outlineLevel="1" x14ac:dyDescent="0.2">
      <c r="A126" s="19"/>
      <c r="B126" s="20" t="s">
        <v>169</v>
      </c>
      <c r="C126" s="21"/>
      <c r="D126" s="19"/>
      <c r="E126" s="22"/>
      <c r="F126" s="23"/>
    </row>
    <row r="127" spans="1:6" ht="14.25" x14ac:dyDescent="0.2">
      <c r="A127" s="24" t="s">
        <v>170</v>
      </c>
      <c r="B127" s="25" t="s">
        <v>171</v>
      </c>
      <c r="C127" s="26" t="s">
        <v>31</v>
      </c>
      <c r="D127" s="27">
        <v>1</v>
      </c>
      <c r="E127" s="28">
        <v>43923.68</v>
      </c>
      <c r="F127" s="29">
        <f>ROUND(D127*E127,0)</f>
        <v>43924</v>
      </c>
    </row>
    <row r="128" spans="1:6" s="9" customFormat="1" ht="98.25" customHeight="1" outlineLevel="1" x14ac:dyDescent="0.2">
      <c r="A128" s="19"/>
      <c r="B128" s="20" t="s">
        <v>172</v>
      </c>
      <c r="C128" s="21"/>
      <c r="D128" s="19"/>
      <c r="E128" s="22"/>
      <c r="F128" s="23"/>
    </row>
    <row r="129" spans="1:6" ht="14.25" x14ac:dyDescent="0.2">
      <c r="A129" s="24" t="s">
        <v>173</v>
      </c>
      <c r="B129" s="25" t="s">
        <v>246</v>
      </c>
      <c r="C129" s="26" t="s">
        <v>237</v>
      </c>
      <c r="D129" s="27">
        <v>1</v>
      </c>
      <c r="E129" s="28">
        <v>95594</v>
      </c>
      <c r="F129" s="29">
        <f>ROUND(D129*E129,0)</f>
        <v>95594</v>
      </c>
    </row>
    <row r="130" spans="1:6" s="9" customFormat="1" ht="72.75" customHeight="1" outlineLevel="1" x14ac:dyDescent="0.2">
      <c r="A130" s="19"/>
      <c r="B130" s="20" t="s">
        <v>259</v>
      </c>
      <c r="C130" s="21"/>
      <c r="D130" s="19"/>
      <c r="E130" s="22"/>
      <c r="F130" s="23"/>
    </row>
    <row r="131" spans="1:6" ht="14.25" x14ac:dyDescent="0.2">
      <c r="A131" s="24" t="s">
        <v>174</v>
      </c>
      <c r="B131" s="25" t="s">
        <v>176</v>
      </c>
      <c r="C131" s="26" t="s">
        <v>31</v>
      </c>
      <c r="D131" s="27">
        <v>1</v>
      </c>
      <c r="E131" s="28">
        <v>57744.38</v>
      </c>
      <c r="F131" s="29">
        <f>ROUND(D131*E131,0)</f>
        <v>57744</v>
      </c>
    </row>
    <row r="132" spans="1:6" s="9" customFormat="1" ht="97.5" customHeight="1" outlineLevel="1" x14ac:dyDescent="0.2">
      <c r="A132" s="19"/>
      <c r="B132" s="20" t="s">
        <v>177</v>
      </c>
      <c r="C132" s="21"/>
      <c r="D132" s="19"/>
      <c r="E132" s="22"/>
      <c r="F132" s="23"/>
    </row>
    <row r="133" spans="1:6" ht="14.25" x14ac:dyDescent="0.2">
      <c r="A133" s="24" t="s">
        <v>175</v>
      </c>
      <c r="B133" s="25" t="s">
        <v>179</v>
      </c>
      <c r="C133" s="26" t="s">
        <v>31</v>
      </c>
      <c r="D133" s="27">
        <v>1</v>
      </c>
      <c r="E133" s="28">
        <v>56451.78</v>
      </c>
      <c r="F133" s="29">
        <f>ROUND(D133*E133,0)</f>
        <v>56452</v>
      </c>
    </row>
    <row r="134" spans="1:6" s="9" customFormat="1" ht="108" customHeight="1" outlineLevel="1" x14ac:dyDescent="0.2">
      <c r="A134" s="19"/>
      <c r="B134" s="20" t="s">
        <v>180</v>
      </c>
      <c r="C134" s="21"/>
      <c r="D134" s="19"/>
      <c r="E134" s="22"/>
      <c r="F134" s="23"/>
    </row>
    <row r="135" spans="1:6" ht="14.25" x14ac:dyDescent="0.2">
      <c r="A135" s="24" t="s">
        <v>178</v>
      </c>
      <c r="B135" s="25" t="s">
        <v>182</v>
      </c>
      <c r="C135" s="26" t="s">
        <v>31</v>
      </c>
      <c r="D135" s="27">
        <v>1</v>
      </c>
      <c r="E135" s="28">
        <v>47618.63</v>
      </c>
      <c r="F135" s="29">
        <f>ROUND(D135*E135,0)</f>
        <v>47619</v>
      </c>
    </row>
    <row r="136" spans="1:6" s="9" customFormat="1" ht="123.75" customHeight="1" outlineLevel="1" x14ac:dyDescent="0.2">
      <c r="A136" s="19"/>
      <c r="B136" s="20" t="s">
        <v>183</v>
      </c>
      <c r="C136" s="21"/>
      <c r="D136" s="19"/>
      <c r="E136" s="22"/>
      <c r="F136" s="23"/>
    </row>
    <row r="137" spans="1:6" ht="14.25" x14ac:dyDescent="0.2">
      <c r="A137" s="24" t="s">
        <v>181</v>
      </c>
      <c r="B137" s="25" t="s">
        <v>185</v>
      </c>
      <c r="C137" s="26" t="s">
        <v>31</v>
      </c>
      <c r="D137" s="27">
        <v>1</v>
      </c>
      <c r="E137" s="28">
        <v>43616.63</v>
      </c>
      <c r="F137" s="29">
        <f>ROUND(D137*E137,0)</f>
        <v>43617</v>
      </c>
    </row>
    <row r="138" spans="1:6" s="9" customFormat="1" ht="123" customHeight="1" outlineLevel="1" x14ac:dyDescent="0.2">
      <c r="A138" s="19"/>
      <c r="B138" s="20" t="s">
        <v>186</v>
      </c>
      <c r="C138" s="21"/>
      <c r="D138" s="19"/>
      <c r="E138" s="22"/>
      <c r="F138" s="23"/>
    </row>
    <row r="139" spans="1:6" ht="14.25" x14ac:dyDescent="0.2">
      <c r="A139" s="24" t="s">
        <v>184</v>
      </c>
      <c r="B139" s="25" t="s">
        <v>188</v>
      </c>
      <c r="C139" s="26" t="s">
        <v>31</v>
      </c>
      <c r="D139" s="27">
        <v>1</v>
      </c>
      <c r="E139" s="28">
        <v>140884.78</v>
      </c>
      <c r="F139" s="29">
        <f>ROUND(D139*E139,0)</f>
        <v>140885</v>
      </c>
    </row>
    <row r="140" spans="1:6" s="9" customFormat="1" ht="120" outlineLevel="1" x14ac:dyDescent="0.2">
      <c r="A140" s="19"/>
      <c r="B140" s="20" t="s">
        <v>189</v>
      </c>
      <c r="C140" s="21"/>
      <c r="D140" s="19"/>
      <c r="E140" s="22"/>
      <c r="F140" s="23"/>
    </row>
    <row r="141" spans="1:6" ht="14.25" x14ac:dyDescent="0.2">
      <c r="A141" s="24" t="s">
        <v>187</v>
      </c>
      <c r="B141" s="25" t="s">
        <v>191</v>
      </c>
      <c r="C141" s="26" t="s">
        <v>31</v>
      </c>
      <c r="D141" s="27">
        <v>1</v>
      </c>
      <c r="E141" s="28">
        <v>62313.33</v>
      </c>
      <c r="F141" s="29">
        <f>ROUND(D141*E141,0)</f>
        <v>62313</v>
      </c>
    </row>
    <row r="142" spans="1:6" s="9" customFormat="1" ht="84" outlineLevel="1" x14ac:dyDescent="0.2">
      <c r="A142" s="19"/>
      <c r="B142" s="20" t="s">
        <v>192</v>
      </c>
      <c r="C142" s="21"/>
      <c r="D142" s="19"/>
      <c r="E142" s="22"/>
      <c r="F142" s="23"/>
    </row>
    <row r="143" spans="1:6" ht="14.25" x14ac:dyDescent="0.2">
      <c r="A143" s="24" t="s">
        <v>190</v>
      </c>
      <c r="B143" s="25" t="s">
        <v>286</v>
      </c>
      <c r="C143" s="26" t="s">
        <v>31</v>
      </c>
      <c r="D143" s="27">
        <v>1</v>
      </c>
      <c r="E143" s="28">
        <v>62313.33</v>
      </c>
      <c r="F143" s="29">
        <f>ROUND(D143*E143,0)</f>
        <v>62313</v>
      </c>
    </row>
    <row r="144" spans="1:6" s="9" customFormat="1" ht="84" outlineLevel="1" x14ac:dyDescent="0.2">
      <c r="A144" s="19"/>
      <c r="B144" s="20" t="s">
        <v>192</v>
      </c>
      <c r="C144" s="21"/>
      <c r="D144" s="19"/>
      <c r="E144" s="22"/>
      <c r="F144" s="23"/>
    </row>
    <row r="145" spans="1:6" ht="14.25" x14ac:dyDescent="0.2">
      <c r="A145" s="24" t="s">
        <v>193</v>
      </c>
      <c r="B145" s="25" t="s">
        <v>195</v>
      </c>
      <c r="C145" s="26" t="s">
        <v>31</v>
      </c>
      <c r="D145" s="27">
        <v>1</v>
      </c>
      <c r="E145" s="28">
        <v>64591.48</v>
      </c>
      <c r="F145" s="29">
        <f>ROUND(D145*E145,0)</f>
        <v>64591</v>
      </c>
    </row>
    <row r="146" spans="1:6" s="9" customFormat="1" ht="84" outlineLevel="1" x14ac:dyDescent="0.2">
      <c r="A146" s="19"/>
      <c r="B146" s="20" t="s">
        <v>192</v>
      </c>
      <c r="C146" s="21"/>
      <c r="D146" s="19"/>
      <c r="E146" s="22"/>
      <c r="F146" s="23"/>
    </row>
    <row r="147" spans="1:6" ht="14.25" x14ac:dyDescent="0.2">
      <c r="A147" s="24" t="s">
        <v>194</v>
      </c>
      <c r="B147" s="25" t="s">
        <v>247</v>
      </c>
      <c r="C147" s="26" t="s">
        <v>31</v>
      </c>
      <c r="D147" s="27">
        <v>6</v>
      </c>
      <c r="E147" s="28">
        <v>3450</v>
      </c>
      <c r="F147" s="29">
        <f>ROUND(D147*E147,0)</f>
        <v>20700</v>
      </c>
    </row>
    <row r="148" spans="1:6" s="9" customFormat="1" ht="36" outlineLevel="1" x14ac:dyDescent="0.2">
      <c r="A148" s="19"/>
      <c r="B148" s="20" t="s">
        <v>197</v>
      </c>
      <c r="C148" s="21"/>
      <c r="D148" s="19"/>
      <c r="E148" s="22"/>
      <c r="F148" s="23"/>
    </row>
    <row r="149" spans="1:6" ht="14.25" x14ac:dyDescent="0.2">
      <c r="A149" s="24" t="s">
        <v>196</v>
      </c>
      <c r="B149" s="25" t="s">
        <v>248</v>
      </c>
      <c r="C149" s="26" t="s">
        <v>31</v>
      </c>
      <c r="D149" s="27">
        <v>2</v>
      </c>
      <c r="E149" s="28">
        <v>5175</v>
      </c>
      <c r="F149" s="29">
        <f>ROUND(D149*E149,0)</f>
        <v>10350</v>
      </c>
    </row>
    <row r="150" spans="1:6" s="9" customFormat="1" ht="36" outlineLevel="1" x14ac:dyDescent="0.2">
      <c r="A150" s="19"/>
      <c r="B150" s="20" t="s">
        <v>197</v>
      </c>
      <c r="C150" s="21"/>
      <c r="D150" s="19"/>
      <c r="E150" s="22"/>
      <c r="F150" s="23"/>
    </row>
    <row r="151" spans="1:6" ht="14.25" x14ac:dyDescent="0.2">
      <c r="A151" s="24" t="s">
        <v>198</v>
      </c>
      <c r="B151" s="25" t="s">
        <v>200</v>
      </c>
      <c r="C151" s="26" t="s">
        <v>31</v>
      </c>
      <c r="D151" s="27">
        <v>1</v>
      </c>
      <c r="E151" s="28">
        <v>157219.38</v>
      </c>
      <c r="F151" s="29">
        <f>ROUND(D151*E151,0)</f>
        <v>157219</v>
      </c>
    </row>
    <row r="152" spans="1:6" s="9" customFormat="1" ht="120.75" customHeight="1" outlineLevel="1" x14ac:dyDescent="0.2">
      <c r="A152" s="19"/>
      <c r="B152" s="20" t="s">
        <v>201</v>
      </c>
      <c r="C152" s="21"/>
      <c r="D152" s="19"/>
      <c r="E152" s="22"/>
      <c r="F152" s="23"/>
    </row>
    <row r="153" spans="1:6" ht="14.25" x14ac:dyDescent="0.2">
      <c r="A153" s="24" t="s">
        <v>199</v>
      </c>
      <c r="B153" s="25" t="s">
        <v>203</v>
      </c>
      <c r="C153" s="26" t="s">
        <v>31</v>
      </c>
      <c r="D153" s="27">
        <v>1</v>
      </c>
      <c r="E153" s="28">
        <v>157834.63</v>
      </c>
      <c r="F153" s="29">
        <f>ROUND(D153*E153,0)</f>
        <v>157835</v>
      </c>
    </row>
    <row r="154" spans="1:6" s="9" customFormat="1" ht="122.25" customHeight="1" outlineLevel="1" x14ac:dyDescent="0.2">
      <c r="A154" s="19"/>
      <c r="B154" s="20" t="s">
        <v>204</v>
      </c>
      <c r="C154" s="21"/>
      <c r="D154" s="19"/>
      <c r="E154" s="22"/>
      <c r="F154" s="23"/>
    </row>
    <row r="155" spans="1:6" ht="14.25" x14ac:dyDescent="0.2">
      <c r="A155" s="24" t="s">
        <v>202</v>
      </c>
      <c r="B155" s="25" t="s">
        <v>206</v>
      </c>
      <c r="C155" s="26" t="s">
        <v>31</v>
      </c>
      <c r="D155" s="27">
        <v>1</v>
      </c>
      <c r="E155" s="28">
        <v>229979.19</v>
      </c>
      <c r="F155" s="29">
        <f>ROUND(D155*E155,0)</f>
        <v>229979</v>
      </c>
    </row>
    <row r="156" spans="1:6" s="9" customFormat="1" ht="135.75" customHeight="1" outlineLevel="1" x14ac:dyDescent="0.2">
      <c r="A156" s="19"/>
      <c r="B156" s="20" t="s">
        <v>207</v>
      </c>
      <c r="C156" s="21"/>
      <c r="D156" s="19"/>
      <c r="E156" s="22"/>
      <c r="F156" s="23"/>
    </row>
    <row r="157" spans="1:6" ht="14.25" x14ac:dyDescent="0.2">
      <c r="A157" s="24" t="s">
        <v>205</v>
      </c>
      <c r="B157" s="25" t="s">
        <v>209</v>
      </c>
      <c r="C157" s="26" t="s">
        <v>31</v>
      </c>
      <c r="D157" s="27">
        <v>6</v>
      </c>
      <c r="E157" s="28">
        <v>8978.57</v>
      </c>
      <c r="F157" s="29">
        <f>ROUND(D157*E157,0)</f>
        <v>53871</v>
      </c>
    </row>
    <row r="158" spans="1:6" s="9" customFormat="1" ht="84" outlineLevel="1" x14ac:dyDescent="0.2">
      <c r="A158" s="19"/>
      <c r="B158" s="20" t="s">
        <v>210</v>
      </c>
      <c r="C158" s="21"/>
      <c r="D158" s="19"/>
      <c r="E158" s="22"/>
      <c r="F158" s="23"/>
    </row>
    <row r="159" spans="1:6" ht="14.25" x14ac:dyDescent="0.2">
      <c r="A159" s="24" t="s">
        <v>208</v>
      </c>
      <c r="B159" s="25" t="s">
        <v>212</v>
      </c>
      <c r="C159" s="26" t="s">
        <v>31</v>
      </c>
      <c r="D159" s="27">
        <v>6</v>
      </c>
      <c r="E159" s="28">
        <v>25793.87</v>
      </c>
      <c r="F159" s="29">
        <f>ROUND(D159*E159,0)</f>
        <v>154763</v>
      </c>
    </row>
    <row r="160" spans="1:6" s="9" customFormat="1" ht="24" outlineLevel="1" x14ac:dyDescent="0.2">
      <c r="A160" s="19"/>
      <c r="B160" s="20" t="s">
        <v>213</v>
      </c>
      <c r="C160" s="21"/>
      <c r="D160" s="19"/>
      <c r="E160" s="22"/>
      <c r="F160" s="23"/>
    </row>
    <row r="161" spans="1:6" ht="14.25" x14ac:dyDescent="0.2">
      <c r="A161" s="24" t="s">
        <v>211</v>
      </c>
      <c r="B161" s="25" t="s">
        <v>215</v>
      </c>
      <c r="C161" s="26" t="s">
        <v>31</v>
      </c>
      <c r="D161" s="27">
        <v>1</v>
      </c>
      <c r="E161" s="28">
        <v>52611</v>
      </c>
      <c r="F161" s="29">
        <f>ROUND(D161*E161,0)</f>
        <v>52611</v>
      </c>
    </row>
    <row r="162" spans="1:6" s="9" customFormat="1" ht="48" outlineLevel="1" x14ac:dyDescent="0.2">
      <c r="A162" s="19"/>
      <c r="B162" s="20" t="s">
        <v>216</v>
      </c>
      <c r="C162" s="21"/>
      <c r="D162" s="19"/>
      <c r="E162" s="22"/>
      <c r="F162" s="23"/>
    </row>
    <row r="163" spans="1:6" ht="14.25" x14ac:dyDescent="0.2">
      <c r="A163" s="24" t="s">
        <v>214</v>
      </c>
      <c r="B163" s="25" t="s">
        <v>249</v>
      </c>
      <c r="C163" s="26" t="s">
        <v>31</v>
      </c>
      <c r="D163" s="27">
        <v>1</v>
      </c>
      <c r="E163" s="28">
        <v>33480</v>
      </c>
      <c r="F163" s="29">
        <f>ROUND(D163*E163,0)</f>
        <v>33480</v>
      </c>
    </row>
    <row r="164" spans="1:6" s="9" customFormat="1" ht="48" outlineLevel="1" x14ac:dyDescent="0.2">
      <c r="A164" s="19"/>
      <c r="B164" s="20" t="s">
        <v>218</v>
      </c>
      <c r="C164" s="21"/>
      <c r="D164" s="19"/>
      <c r="E164" s="22"/>
      <c r="F164" s="23"/>
    </row>
    <row r="165" spans="1:6" ht="14.25" x14ac:dyDescent="0.2">
      <c r="A165" s="24" t="s">
        <v>217</v>
      </c>
      <c r="B165" s="25" t="s">
        <v>250</v>
      </c>
      <c r="C165" s="26" t="s">
        <v>237</v>
      </c>
      <c r="D165" s="27">
        <v>1</v>
      </c>
      <c r="E165" s="28">
        <v>145388</v>
      </c>
      <c r="F165" s="29">
        <f>ROUND(D165*E165,0)</f>
        <v>145388</v>
      </c>
    </row>
    <row r="166" spans="1:6" s="9" customFormat="1" ht="96" outlineLevel="1" x14ac:dyDescent="0.2">
      <c r="A166" s="19"/>
      <c r="B166" s="20" t="s">
        <v>251</v>
      </c>
      <c r="C166" s="21"/>
      <c r="D166" s="19"/>
      <c r="E166" s="22"/>
      <c r="F166" s="23"/>
    </row>
    <row r="167" spans="1:6" ht="14.25" x14ac:dyDescent="0.2">
      <c r="A167" s="24" t="s">
        <v>219</v>
      </c>
      <c r="B167" s="25" t="s">
        <v>222</v>
      </c>
      <c r="C167" s="26" t="s">
        <v>31</v>
      </c>
      <c r="D167" s="27">
        <v>1</v>
      </c>
      <c r="E167" s="28">
        <v>34104.17</v>
      </c>
      <c r="F167" s="29">
        <f>ROUND(D167*E167,0)</f>
        <v>34104</v>
      </c>
    </row>
    <row r="168" spans="1:6" s="9" customFormat="1" ht="24" outlineLevel="1" x14ac:dyDescent="0.2">
      <c r="A168" s="19"/>
      <c r="B168" s="20" t="s">
        <v>223</v>
      </c>
      <c r="C168" s="21"/>
      <c r="D168" s="19"/>
      <c r="E168" s="22"/>
      <c r="F168" s="23"/>
    </row>
    <row r="169" spans="1:6" ht="14.25" x14ac:dyDescent="0.2">
      <c r="A169" s="24" t="s">
        <v>220</v>
      </c>
      <c r="B169" s="25" t="s">
        <v>225</v>
      </c>
      <c r="C169" s="26" t="s">
        <v>31</v>
      </c>
      <c r="D169" s="27">
        <v>1</v>
      </c>
      <c r="E169" s="28">
        <v>285536.71999999997</v>
      </c>
      <c r="F169" s="29">
        <f>ROUND(D169*E169,0)</f>
        <v>285537</v>
      </c>
    </row>
    <row r="170" spans="1:6" s="9" customFormat="1" ht="87.75" customHeight="1" outlineLevel="1" x14ac:dyDescent="0.2">
      <c r="A170" s="19"/>
      <c r="B170" s="20" t="s">
        <v>226</v>
      </c>
      <c r="C170" s="21"/>
      <c r="D170" s="19"/>
      <c r="E170" s="22"/>
      <c r="F170" s="23"/>
    </row>
    <row r="171" spans="1:6" ht="14.25" x14ac:dyDescent="0.2">
      <c r="A171" s="24" t="s">
        <v>221</v>
      </c>
      <c r="B171" s="25" t="s">
        <v>227</v>
      </c>
      <c r="C171" s="26" t="s">
        <v>31</v>
      </c>
      <c r="D171" s="27">
        <v>1</v>
      </c>
      <c r="E171" s="28">
        <v>354071.78</v>
      </c>
      <c r="F171" s="29">
        <f>ROUND(D171*E171,0)</f>
        <v>354072</v>
      </c>
    </row>
    <row r="172" spans="1:6" s="9" customFormat="1" ht="48" outlineLevel="1" x14ac:dyDescent="0.2">
      <c r="A172" s="19"/>
      <c r="B172" s="20" t="s">
        <v>228</v>
      </c>
      <c r="C172" s="21"/>
      <c r="D172" s="19"/>
      <c r="E172" s="22"/>
      <c r="F172" s="23"/>
    </row>
    <row r="173" spans="1:6" ht="14.25" x14ac:dyDescent="0.2">
      <c r="A173" s="24" t="s">
        <v>224</v>
      </c>
      <c r="B173" s="25" t="s">
        <v>252</v>
      </c>
      <c r="C173" s="26" t="s">
        <v>237</v>
      </c>
      <c r="D173" s="27">
        <v>2</v>
      </c>
      <c r="E173" s="28">
        <v>55147.34</v>
      </c>
      <c r="F173" s="29">
        <f>ROUND(D173*E173,0)</f>
        <v>110295</v>
      </c>
    </row>
    <row r="174" spans="1:6" s="9" customFormat="1" ht="48" outlineLevel="1" x14ac:dyDescent="0.2">
      <c r="A174" s="19"/>
      <c r="B174" s="20" t="s">
        <v>229</v>
      </c>
      <c r="C174" s="21"/>
      <c r="D174" s="19"/>
      <c r="E174" s="22"/>
      <c r="F174" s="23"/>
    </row>
    <row r="175" spans="1:6" ht="14.25" x14ac:dyDescent="0.2">
      <c r="A175" s="44">
        <v>6</v>
      </c>
      <c r="B175" s="45" t="s">
        <v>230</v>
      </c>
      <c r="C175" s="46" t="s">
        <v>17</v>
      </c>
      <c r="D175" s="47"/>
      <c r="E175" s="48"/>
      <c r="F175" s="49">
        <f>0+F176</f>
        <v>28750</v>
      </c>
    </row>
    <row r="176" spans="1:6" ht="14.25" x14ac:dyDescent="0.2">
      <c r="A176" s="24" t="s">
        <v>231</v>
      </c>
      <c r="B176" s="25" t="s">
        <v>232</v>
      </c>
      <c r="C176" s="26" t="s">
        <v>31</v>
      </c>
      <c r="D176" s="27">
        <v>1</v>
      </c>
      <c r="E176" s="28">
        <v>28750</v>
      </c>
      <c r="F176" s="29">
        <f>ROUND(D176*E176,0)</f>
        <v>28750</v>
      </c>
    </row>
    <row r="177" spans="1:6" s="9" customFormat="1" ht="48" outlineLevel="1" x14ac:dyDescent="0.2">
      <c r="A177" s="19"/>
      <c r="B177" s="20" t="s">
        <v>233</v>
      </c>
      <c r="C177" s="21"/>
      <c r="D177" s="19"/>
      <c r="E177" s="22"/>
      <c r="F177" s="23"/>
    </row>
    <row r="178" spans="1:6" s="31" customFormat="1" ht="15" x14ac:dyDescent="0.25">
      <c r="A178" s="38"/>
      <c r="B178" s="39" t="s">
        <v>16</v>
      </c>
      <c r="C178" s="40" t="s">
        <v>17</v>
      </c>
      <c r="D178" s="41"/>
      <c r="E178" s="42"/>
      <c r="F178" s="43">
        <f>F9</f>
        <v>39473144</v>
      </c>
    </row>
  </sheetData>
  <mergeCells count="1">
    <mergeCell ref="C1:D1"/>
  </mergeCells>
  <pageMargins left="0.7" right="0.7" top="0.78740157499999996" bottom="0.78740157499999996" header="0.3" footer="0.3"/>
  <pageSetup paperSize="9" scale="55" fitToHeight="0" orientation="portrait" r:id="rId1"/>
  <rowBreaks count="5" manualBreakCount="5">
    <brk id="41" max="16383" man="1"/>
    <brk id="64" max="16383" man="1"/>
    <brk id="100" max="16383" man="1"/>
    <brk id="130" max="16383" man="1"/>
    <brk id="154"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5A1033-4240-4314-A0D4-98F72EF5946F}">
  <sheetPr>
    <pageSetUpPr fitToPage="1"/>
  </sheetPr>
  <dimension ref="A1:G51"/>
  <sheetViews>
    <sheetView view="pageBreakPreview" topLeftCell="A49" zoomScaleNormal="100" zoomScaleSheetLayoutView="100" workbookViewId="0">
      <selection activeCell="F39" sqref="F39"/>
    </sheetView>
  </sheetViews>
  <sheetFormatPr defaultRowHeight="12.75" outlineLevelRow="1" x14ac:dyDescent="0.2"/>
  <cols>
    <col min="2" max="2" width="97.7109375" style="5" customWidth="1"/>
    <col min="3" max="3" width="8.5703125" style="1" customWidth="1"/>
    <col min="5" max="5" width="18.140625" style="2" customWidth="1"/>
    <col min="6" max="6" width="18.140625" style="3" customWidth="1"/>
    <col min="7" max="7" width="18.140625" customWidth="1"/>
  </cols>
  <sheetData>
    <row r="1" spans="1:7" ht="15" x14ac:dyDescent="0.2">
      <c r="B1" s="30" t="s">
        <v>285</v>
      </c>
      <c r="C1" s="94" t="s">
        <v>0</v>
      </c>
      <c r="D1" s="94"/>
      <c r="E1" s="2" t="s">
        <v>1</v>
      </c>
      <c r="F1" s="3" t="s">
        <v>261</v>
      </c>
    </row>
    <row r="2" spans="1:7" ht="14.25" x14ac:dyDescent="0.2">
      <c r="B2" s="6"/>
      <c r="C2" s="7"/>
      <c r="E2" s="2" t="s">
        <v>3</v>
      </c>
      <c r="F2" s="3" t="s">
        <v>261</v>
      </c>
    </row>
    <row r="3" spans="1:7" ht="14.25" x14ac:dyDescent="0.2">
      <c r="B3" s="6"/>
      <c r="C3" s="7"/>
      <c r="E3" s="2" t="s">
        <v>5</v>
      </c>
      <c r="F3" s="3" t="s">
        <v>262</v>
      </c>
    </row>
    <row r="4" spans="1:7" ht="15" x14ac:dyDescent="0.2">
      <c r="B4" s="30" t="s">
        <v>265</v>
      </c>
      <c r="C4" s="7"/>
      <c r="E4" s="2" t="s">
        <v>7</v>
      </c>
      <c r="F4" s="4">
        <v>330</v>
      </c>
    </row>
    <row r="5" spans="1:7" ht="14.25" x14ac:dyDescent="0.2">
      <c r="B5" s="6"/>
      <c r="C5" s="7"/>
      <c r="E5" s="2" t="s">
        <v>8</v>
      </c>
      <c r="F5" s="4">
        <v>30</v>
      </c>
    </row>
    <row r="6" spans="1:7" ht="14.25" x14ac:dyDescent="0.2">
      <c r="B6" s="6"/>
      <c r="C6" s="7"/>
    </row>
    <row r="8" spans="1:7" ht="22.5" x14ac:dyDescent="0.2">
      <c r="A8" s="10" t="s">
        <v>9</v>
      </c>
      <c r="B8" s="37" t="s">
        <v>10</v>
      </c>
      <c r="C8" s="11" t="s">
        <v>11</v>
      </c>
      <c r="D8" s="11" t="s">
        <v>12</v>
      </c>
      <c r="E8" s="12" t="s">
        <v>13</v>
      </c>
      <c r="F8" s="13" t="s">
        <v>14</v>
      </c>
      <c r="G8" s="8"/>
    </row>
    <row r="9" spans="1:7" s="31" customFormat="1" ht="15" x14ac:dyDescent="0.25">
      <c r="A9" s="38" t="s">
        <v>15</v>
      </c>
      <c r="B9" s="39" t="s">
        <v>16</v>
      </c>
      <c r="C9" s="40" t="s">
        <v>17</v>
      </c>
      <c r="D9" s="41"/>
      <c r="E9" s="42"/>
      <c r="F9" s="43">
        <f>0+F10+F16+F31+F38+F15</f>
        <v>1705506</v>
      </c>
    </row>
    <row r="10" spans="1:7" ht="14.25" x14ac:dyDescent="0.2">
      <c r="A10" s="44">
        <v>1</v>
      </c>
      <c r="B10" s="45" t="s">
        <v>18</v>
      </c>
      <c r="C10" s="46" t="s">
        <v>17</v>
      </c>
      <c r="D10" s="47"/>
      <c r="E10" s="48"/>
      <c r="F10" s="49">
        <f>SUM(F11:F13)</f>
        <v>1001190</v>
      </c>
    </row>
    <row r="11" spans="1:7" ht="14.25" x14ac:dyDescent="0.2">
      <c r="A11" s="14" t="s">
        <v>19</v>
      </c>
      <c r="B11" s="15" t="s">
        <v>235</v>
      </c>
      <c r="C11" s="16" t="s">
        <v>237</v>
      </c>
      <c r="D11" s="17">
        <v>1</v>
      </c>
      <c r="E11" s="18">
        <v>878728</v>
      </c>
      <c r="F11" s="29">
        <f>ROUND(D11*E11,0)</f>
        <v>878728</v>
      </c>
    </row>
    <row r="12" spans="1:7" s="9" customFormat="1" ht="162" customHeight="1" outlineLevel="1" x14ac:dyDescent="0.2">
      <c r="A12" s="19"/>
      <c r="B12" s="20" t="s">
        <v>20</v>
      </c>
      <c r="C12" s="21"/>
      <c r="D12" s="19"/>
      <c r="E12" s="22"/>
      <c r="F12" s="23"/>
    </row>
    <row r="13" spans="1:7" ht="14.25" x14ac:dyDescent="0.2">
      <c r="A13" s="14" t="s">
        <v>21</v>
      </c>
      <c r="B13" s="15" t="s">
        <v>236</v>
      </c>
      <c r="C13" s="16" t="s">
        <v>22</v>
      </c>
      <c r="D13" s="17">
        <v>36</v>
      </c>
      <c r="E13" s="18">
        <v>3401.72</v>
      </c>
      <c r="F13" s="29">
        <f>ROUND(D13*E13,0)</f>
        <v>122462</v>
      </c>
    </row>
    <row r="14" spans="1:7" s="9" customFormat="1" ht="48" outlineLevel="1" x14ac:dyDescent="0.2">
      <c r="A14" s="19"/>
      <c r="B14" s="20" t="s">
        <v>23</v>
      </c>
      <c r="C14" s="21"/>
      <c r="D14" s="19"/>
      <c r="E14" s="22"/>
      <c r="F14" s="23"/>
    </row>
    <row r="15" spans="1:7" ht="14.25" x14ac:dyDescent="0.2">
      <c r="A15" s="44">
        <v>2</v>
      </c>
      <c r="B15" s="45" t="s">
        <v>24</v>
      </c>
      <c r="C15" s="46" t="s">
        <v>17</v>
      </c>
      <c r="D15" s="47"/>
      <c r="E15" s="48"/>
      <c r="F15" s="49">
        <v>0</v>
      </c>
    </row>
    <row r="16" spans="1:7" ht="14.25" x14ac:dyDescent="0.2">
      <c r="A16" s="44">
        <v>3</v>
      </c>
      <c r="B16" s="45" t="s">
        <v>54</v>
      </c>
      <c r="C16" s="46" t="s">
        <v>17</v>
      </c>
      <c r="D16" s="47"/>
      <c r="E16" s="48"/>
      <c r="F16" s="49">
        <f>SUM(F17:F29)</f>
        <v>161901</v>
      </c>
    </row>
    <row r="17" spans="1:6" ht="14.25" x14ac:dyDescent="0.2">
      <c r="A17" s="24" t="s">
        <v>55</v>
      </c>
      <c r="B17" s="25" t="s">
        <v>56</v>
      </c>
      <c r="C17" s="26" t="s">
        <v>26</v>
      </c>
      <c r="D17" s="27">
        <v>6</v>
      </c>
      <c r="E17" s="28">
        <v>9829.11</v>
      </c>
      <c r="F17" s="29">
        <f>ROUND(D17*E17,0)</f>
        <v>58975</v>
      </c>
    </row>
    <row r="18" spans="1:6" s="9" customFormat="1" ht="148.5" customHeight="1" outlineLevel="1" x14ac:dyDescent="0.2">
      <c r="A18" s="19"/>
      <c r="B18" s="20" t="s">
        <v>57</v>
      </c>
      <c r="C18" s="21"/>
      <c r="D18" s="19"/>
      <c r="E18" s="22"/>
      <c r="F18" s="23"/>
    </row>
    <row r="19" spans="1:6" ht="14.25" x14ac:dyDescent="0.2">
      <c r="A19" s="24" t="s">
        <v>58</v>
      </c>
      <c r="B19" s="25" t="s">
        <v>59</v>
      </c>
      <c r="C19" s="26" t="s">
        <v>31</v>
      </c>
      <c r="D19" s="27">
        <v>1</v>
      </c>
      <c r="E19" s="28">
        <v>4179.1000000000004</v>
      </c>
      <c r="F19" s="29">
        <f>ROUND(D19*E19,0)</f>
        <v>4179</v>
      </c>
    </row>
    <row r="20" spans="1:6" s="9" customFormat="1" ht="108.75" customHeight="1" outlineLevel="1" x14ac:dyDescent="0.2">
      <c r="A20" s="19"/>
      <c r="B20" s="20" t="s">
        <v>60</v>
      </c>
      <c r="C20" s="21"/>
      <c r="D20" s="19"/>
      <c r="E20" s="22"/>
      <c r="F20" s="23"/>
    </row>
    <row r="21" spans="1:6" ht="14.25" x14ac:dyDescent="0.2">
      <c r="A21" s="24" t="s">
        <v>61</v>
      </c>
      <c r="B21" s="25" t="s">
        <v>67</v>
      </c>
      <c r="C21" s="26" t="s">
        <v>31</v>
      </c>
      <c r="D21" s="27">
        <v>2</v>
      </c>
      <c r="E21" s="28">
        <v>15528.74</v>
      </c>
      <c r="F21" s="29">
        <f>ROUND(D21*E21,0)</f>
        <v>31057</v>
      </c>
    </row>
    <row r="22" spans="1:6" s="9" customFormat="1" ht="48" outlineLevel="1" x14ac:dyDescent="0.2">
      <c r="A22" s="19"/>
      <c r="B22" s="20" t="s">
        <v>68</v>
      </c>
      <c r="C22" s="21"/>
      <c r="D22" s="19"/>
      <c r="E22" s="22"/>
      <c r="F22" s="23"/>
    </row>
    <row r="23" spans="1:6" ht="14.25" x14ac:dyDescent="0.2">
      <c r="A23" s="24" t="s">
        <v>64</v>
      </c>
      <c r="B23" s="25" t="s">
        <v>70</v>
      </c>
      <c r="C23" s="26" t="s">
        <v>31</v>
      </c>
      <c r="D23" s="27">
        <v>2</v>
      </c>
      <c r="E23" s="28">
        <v>1062.5999999999999</v>
      </c>
      <c r="F23" s="29">
        <f>ROUND(D23*E23,0)</f>
        <v>2125</v>
      </c>
    </row>
    <row r="24" spans="1:6" s="9" customFormat="1" ht="24" outlineLevel="1" x14ac:dyDescent="0.2">
      <c r="A24" s="19"/>
      <c r="B24" s="20" t="s">
        <v>71</v>
      </c>
      <c r="C24" s="21"/>
      <c r="D24" s="19"/>
      <c r="E24" s="22"/>
      <c r="F24" s="23"/>
    </row>
    <row r="25" spans="1:6" ht="14.25" x14ac:dyDescent="0.2">
      <c r="A25" s="24" t="s">
        <v>66</v>
      </c>
      <c r="B25" s="25" t="s">
        <v>266</v>
      </c>
      <c r="C25" s="26" t="s">
        <v>31</v>
      </c>
      <c r="D25" s="27">
        <v>2</v>
      </c>
      <c r="E25" s="28">
        <v>15787.26</v>
      </c>
      <c r="F25" s="29">
        <f>ROUND(D25*E25,0)</f>
        <v>31575</v>
      </c>
    </row>
    <row r="26" spans="1:6" s="9" customFormat="1" ht="121.5" customHeight="1" outlineLevel="1" x14ac:dyDescent="0.2">
      <c r="A26" s="19"/>
      <c r="B26" s="20" t="s">
        <v>76</v>
      </c>
      <c r="C26" s="21"/>
      <c r="D26" s="19"/>
      <c r="E26" s="22"/>
      <c r="F26" s="23"/>
    </row>
    <row r="27" spans="1:6" ht="14.25" x14ac:dyDescent="0.2">
      <c r="A27" s="24" t="s">
        <v>69</v>
      </c>
      <c r="B27" s="25" t="s">
        <v>78</v>
      </c>
      <c r="C27" s="26" t="s">
        <v>31</v>
      </c>
      <c r="D27" s="27">
        <v>1</v>
      </c>
      <c r="E27" s="28">
        <v>14643.58</v>
      </c>
      <c r="F27" s="29">
        <f>ROUND(D27*E27,0)</f>
        <v>14644</v>
      </c>
    </row>
    <row r="28" spans="1:6" s="9" customFormat="1" ht="60.75" customHeight="1" outlineLevel="1" x14ac:dyDescent="0.2">
      <c r="A28" s="19"/>
      <c r="B28" s="20" t="s">
        <v>79</v>
      </c>
      <c r="C28" s="21"/>
      <c r="D28" s="19"/>
      <c r="E28" s="22"/>
      <c r="F28" s="23"/>
    </row>
    <row r="29" spans="1:6" ht="14.25" x14ac:dyDescent="0.2">
      <c r="A29" s="24" t="s">
        <v>72</v>
      </c>
      <c r="B29" s="25" t="s">
        <v>263</v>
      </c>
      <c r="C29" s="26" t="s">
        <v>237</v>
      </c>
      <c r="D29" s="27">
        <v>1</v>
      </c>
      <c r="E29" s="28">
        <v>19346</v>
      </c>
      <c r="F29" s="29">
        <f>ROUND(D29*E29,0)</f>
        <v>19346</v>
      </c>
    </row>
    <row r="30" spans="1:6" s="9" customFormat="1" outlineLevel="1" x14ac:dyDescent="0.2">
      <c r="A30" s="19"/>
      <c r="B30" s="20" t="s">
        <v>81</v>
      </c>
      <c r="C30" s="21"/>
      <c r="D30" s="19"/>
      <c r="E30" s="22"/>
      <c r="F30" s="23"/>
    </row>
    <row r="31" spans="1:6" ht="14.25" x14ac:dyDescent="0.2">
      <c r="A31" s="44">
        <v>4</v>
      </c>
      <c r="B31" s="45" t="s">
        <v>83</v>
      </c>
      <c r="C31" s="46" t="s">
        <v>17</v>
      </c>
      <c r="D31" s="47"/>
      <c r="E31" s="48"/>
      <c r="F31" s="49">
        <f>SUM(F32:F36)</f>
        <v>46521</v>
      </c>
    </row>
    <row r="32" spans="1:6" ht="14.25" x14ac:dyDescent="0.2">
      <c r="A32" s="24" t="s">
        <v>84</v>
      </c>
      <c r="B32" s="25" t="s">
        <v>85</v>
      </c>
      <c r="C32" s="26" t="s">
        <v>26</v>
      </c>
      <c r="D32" s="27">
        <v>24</v>
      </c>
      <c r="E32" s="28">
        <v>1288.94</v>
      </c>
      <c r="F32" s="29">
        <f>ROUND(D32*E32,0)</f>
        <v>30935</v>
      </c>
    </row>
    <row r="33" spans="1:6" s="9" customFormat="1" ht="109.5" customHeight="1" outlineLevel="1" x14ac:dyDescent="0.2">
      <c r="A33" s="19"/>
      <c r="B33" s="20" t="s">
        <v>86</v>
      </c>
      <c r="C33" s="21"/>
      <c r="D33" s="19"/>
      <c r="E33" s="22"/>
      <c r="F33" s="23"/>
    </row>
    <row r="34" spans="1:6" ht="14.25" x14ac:dyDescent="0.2">
      <c r="A34" s="24" t="s">
        <v>87</v>
      </c>
      <c r="B34" s="25" t="s">
        <v>88</v>
      </c>
      <c r="C34" s="26" t="s">
        <v>31</v>
      </c>
      <c r="D34" s="27">
        <v>4</v>
      </c>
      <c r="E34" s="28">
        <v>1973.87</v>
      </c>
      <c r="F34" s="29">
        <f>ROUND(D34*E34,0)</f>
        <v>7895</v>
      </c>
    </row>
    <row r="35" spans="1:6" s="9" customFormat="1" ht="132" outlineLevel="1" x14ac:dyDescent="0.2">
      <c r="A35" s="19"/>
      <c r="B35" s="20" t="s">
        <v>89</v>
      </c>
      <c r="C35" s="21"/>
      <c r="D35" s="19"/>
      <c r="E35" s="22"/>
      <c r="F35" s="23"/>
    </row>
    <row r="36" spans="1:6" ht="14.25" x14ac:dyDescent="0.2">
      <c r="A36" s="24" t="s">
        <v>90</v>
      </c>
      <c r="B36" s="25" t="s">
        <v>91</v>
      </c>
      <c r="C36" s="26" t="s">
        <v>31</v>
      </c>
      <c r="D36" s="27">
        <v>6</v>
      </c>
      <c r="E36" s="28">
        <v>1281.8499999999999</v>
      </c>
      <c r="F36" s="29">
        <f>ROUND(D36*E36,0)</f>
        <v>7691</v>
      </c>
    </row>
    <row r="37" spans="1:6" s="9" customFormat="1" ht="36" outlineLevel="1" x14ac:dyDescent="0.2">
      <c r="A37" s="19"/>
      <c r="B37" s="20" t="s">
        <v>92</v>
      </c>
      <c r="C37" s="21"/>
      <c r="D37" s="19"/>
      <c r="E37" s="22"/>
      <c r="F37" s="23"/>
    </row>
    <row r="38" spans="1:6" ht="14.25" x14ac:dyDescent="0.2">
      <c r="A38" s="44">
        <v>5</v>
      </c>
      <c r="B38" s="45" t="s">
        <v>129</v>
      </c>
      <c r="C38" s="46" t="s">
        <v>17</v>
      </c>
      <c r="D38" s="47"/>
      <c r="E38" s="48"/>
      <c r="F38" s="49">
        <f>SUM(F39:F49)</f>
        <v>495894</v>
      </c>
    </row>
    <row r="39" spans="1:6" ht="14.25" x14ac:dyDescent="0.2">
      <c r="A39" s="24" t="s">
        <v>130</v>
      </c>
      <c r="B39" s="25" t="s">
        <v>191</v>
      </c>
      <c r="C39" s="26" t="s">
        <v>31</v>
      </c>
      <c r="D39" s="27">
        <v>1</v>
      </c>
      <c r="E39" s="28">
        <v>62313.33</v>
      </c>
      <c r="F39" s="29">
        <f>ROUND(D39*E39,0)</f>
        <v>62313</v>
      </c>
    </row>
    <row r="40" spans="1:6" s="9" customFormat="1" ht="85.5" customHeight="1" outlineLevel="1" x14ac:dyDescent="0.2">
      <c r="A40" s="19"/>
      <c r="B40" s="20" t="s">
        <v>192</v>
      </c>
      <c r="C40" s="21"/>
      <c r="D40" s="19"/>
      <c r="E40" s="22"/>
      <c r="F40" s="23"/>
    </row>
    <row r="41" spans="1:6" ht="14.25" x14ac:dyDescent="0.2">
      <c r="A41" s="24" t="s">
        <v>133</v>
      </c>
      <c r="B41" s="25" t="s">
        <v>287</v>
      </c>
      <c r="C41" s="26" t="s">
        <v>31</v>
      </c>
      <c r="D41" s="27">
        <v>1</v>
      </c>
      <c r="E41" s="28">
        <v>57755.88</v>
      </c>
      <c r="F41" s="29">
        <f>ROUND(D41*E41,0)</f>
        <v>57756</v>
      </c>
    </row>
    <row r="42" spans="1:6" s="9" customFormat="1" ht="86.25" customHeight="1" outlineLevel="1" x14ac:dyDescent="0.2">
      <c r="A42" s="19"/>
      <c r="B42" s="20" t="s">
        <v>192</v>
      </c>
      <c r="C42" s="21"/>
      <c r="D42" s="19"/>
      <c r="E42" s="22"/>
      <c r="F42" s="23"/>
    </row>
    <row r="43" spans="1:6" ht="14.25" x14ac:dyDescent="0.2">
      <c r="A43" s="24" t="s">
        <v>136</v>
      </c>
      <c r="B43" s="25" t="s">
        <v>264</v>
      </c>
      <c r="C43" s="26" t="s">
        <v>31</v>
      </c>
      <c r="D43" s="27">
        <v>2</v>
      </c>
      <c r="E43" s="28">
        <v>3450</v>
      </c>
      <c r="F43" s="29">
        <f>ROUND(D43*E43,0)</f>
        <v>6900</v>
      </c>
    </row>
    <row r="44" spans="1:6" s="9" customFormat="1" ht="36" outlineLevel="1" x14ac:dyDescent="0.2">
      <c r="A44" s="19"/>
      <c r="B44" s="20" t="s">
        <v>197</v>
      </c>
      <c r="C44" s="21"/>
      <c r="D44" s="19"/>
      <c r="E44" s="22"/>
      <c r="F44" s="23"/>
    </row>
    <row r="45" spans="1:6" ht="14.25" x14ac:dyDescent="0.2">
      <c r="A45" s="24" t="s">
        <v>139</v>
      </c>
      <c r="B45" s="25" t="s">
        <v>200</v>
      </c>
      <c r="C45" s="26" t="s">
        <v>31</v>
      </c>
      <c r="D45" s="27">
        <v>1</v>
      </c>
      <c r="E45" s="28">
        <v>157219.38</v>
      </c>
      <c r="F45" s="29">
        <f>ROUND(D45*E45,0)</f>
        <v>157219</v>
      </c>
    </row>
    <row r="46" spans="1:6" s="9" customFormat="1" ht="121.5" customHeight="1" outlineLevel="1" x14ac:dyDescent="0.2">
      <c r="A46" s="19"/>
      <c r="B46" s="20" t="s">
        <v>201</v>
      </c>
      <c r="C46" s="21"/>
      <c r="D46" s="19"/>
      <c r="E46" s="22"/>
      <c r="F46" s="23"/>
    </row>
    <row r="47" spans="1:6" ht="14.25" x14ac:dyDescent="0.2">
      <c r="A47" s="24" t="s">
        <v>142</v>
      </c>
      <c r="B47" s="25" t="s">
        <v>203</v>
      </c>
      <c r="C47" s="26" t="s">
        <v>31</v>
      </c>
      <c r="D47" s="27">
        <v>1</v>
      </c>
      <c r="E47" s="28">
        <v>157834.63</v>
      </c>
      <c r="F47" s="29">
        <f>ROUND(D47*E47,0)</f>
        <v>157835</v>
      </c>
    </row>
    <row r="48" spans="1:6" s="9" customFormat="1" ht="121.5" customHeight="1" outlineLevel="1" x14ac:dyDescent="0.2">
      <c r="A48" s="19"/>
      <c r="B48" s="20" t="s">
        <v>204</v>
      </c>
      <c r="C48" s="21"/>
      <c r="D48" s="19"/>
      <c r="E48" s="22"/>
      <c r="F48" s="23"/>
    </row>
    <row r="49" spans="1:6" ht="14.25" x14ac:dyDescent="0.2">
      <c r="A49" s="24" t="s">
        <v>145</v>
      </c>
      <c r="B49" s="25" t="s">
        <v>209</v>
      </c>
      <c r="C49" s="26" t="s">
        <v>31</v>
      </c>
      <c r="D49" s="27">
        <v>6</v>
      </c>
      <c r="E49" s="28">
        <v>8978.57</v>
      </c>
      <c r="F49" s="29">
        <f>ROUND(D49*E49,0)</f>
        <v>53871</v>
      </c>
    </row>
    <row r="50" spans="1:6" s="9" customFormat="1" ht="84" outlineLevel="1" x14ac:dyDescent="0.2">
      <c r="A50" s="19"/>
      <c r="B50" s="20" t="s">
        <v>210</v>
      </c>
      <c r="C50" s="21"/>
      <c r="D50" s="19"/>
      <c r="E50" s="22"/>
      <c r="F50" s="23"/>
    </row>
    <row r="51" spans="1:6" s="31" customFormat="1" ht="15" x14ac:dyDescent="0.25">
      <c r="A51" s="38"/>
      <c r="B51" s="39" t="s">
        <v>16</v>
      </c>
      <c r="C51" s="40" t="s">
        <v>17</v>
      </c>
      <c r="D51" s="41"/>
      <c r="E51" s="42"/>
      <c r="F51" s="43">
        <f>F9</f>
        <v>1705506</v>
      </c>
    </row>
  </sheetData>
  <mergeCells count="1">
    <mergeCell ref="C1:D1"/>
  </mergeCells>
  <pageMargins left="0.7" right="0.7" top="0.78740157499999996" bottom="0.78740157499999996" header="0.3" footer="0.3"/>
  <pageSetup paperSize="9" scale="55" fitToHeight="0" orientation="portrait" r:id="rId1"/>
  <rowBreaks count="1" manualBreakCount="1">
    <brk id="35"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A29DE-FF13-4919-83B9-AECDD706B4FC}">
  <sheetPr>
    <pageSetUpPr fitToPage="1"/>
  </sheetPr>
  <dimension ref="A1:I17"/>
  <sheetViews>
    <sheetView tabSelected="1" view="pageBreakPreview" zoomScaleNormal="100" zoomScaleSheetLayoutView="100" workbookViewId="0">
      <selection activeCell="B12" sqref="B12"/>
    </sheetView>
  </sheetViews>
  <sheetFormatPr defaultColWidth="9.140625" defaultRowHeight="12.75" outlineLevelRow="1" x14ac:dyDescent="0.2"/>
  <cols>
    <col min="1" max="1" width="9.140625" style="50"/>
    <col min="2" max="2" width="92.42578125" style="50" customWidth="1"/>
    <col min="3" max="3" width="8.5703125" style="51" customWidth="1"/>
    <col min="4" max="4" width="9.140625" style="50"/>
    <col min="5" max="5" width="17.85546875" style="52" customWidth="1"/>
    <col min="6" max="7" width="18.140625" style="53" customWidth="1"/>
    <col min="8" max="9" width="9.140625" style="50"/>
    <col min="10" max="16384" width="9.140625" style="54"/>
  </cols>
  <sheetData>
    <row r="1" spans="1:9" ht="15" x14ac:dyDescent="0.2">
      <c r="B1" s="30" t="s">
        <v>285</v>
      </c>
    </row>
    <row r="2" spans="1:9" ht="14.25" x14ac:dyDescent="0.2">
      <c r="B2" s="6"/>
    </row>
    <row r="3" spans="1:9" ht="14.25" x14ac:dyDescent="0.2">
      <c r="B3" s="6"/>
      <c r="F3" s="56"/>
    </row>
    <row r="4" spans="1:9" ht="15" x14ac:dyDescent="0.2">
      <c r="B4" s="30" t="s">
        <v>274</v>
      </c>
      <c r="F4" s="56"/>
    </row>
    <row r="5" spans="1:9" s="57" customFormat="1" ht="14.25" x14ac:dyDescent="0.2">
      <c r="A5" s="50"/>
      <c r="B5" s="55"/>
      <c r="C5" s="51"/>
      <c r="D5" s="50"/>
      <c r="E5" s="52"/>
      <c r="F5" s="53"/>
      <c r="G5" s="53"/>
      <c r="H5" s="50"/>
      <c r="I5" s="50"/>
    </row>
    <row r="6" spans="1:9" s="57" customFormat="1" ht="14.25" x14ac:dyDescent="0.2">
      <c r="A6" s="50"/>
      <c r="B6" s="55"/>
      <c r="C6" s="51"/>
      <c r="D6" s="50"/>
      <c r="E6" s="52"/>
      <c r="F6" s="53"/>
      <c r="G6" s="53"/>
      <c r="H6" s="50"/>
      <c r="I6" s="50"/>
    </row>
    <row r="8" spans="1:9" s="64" customFormat="1" ht="22.5" x14ac:dyDescent="0.2">
      <c r="A8" s="58" t="s">
        <v>9</v>
      </c>
      <c r="B8" s="59" t="s">
        <v>10</v>
      </c>
      <c r="C8" s="60" t="s">
        <v>11</v>
      </c>
      <c r="D8" s="59" t="s">
        <v>12</v>
      </c>
      <c r="E8" s="61" t="s">
        <v>13</v>
      </c>
      <c r="F8" s="62" t="s">
        <v>14</v>
      </c>
      <c r="G8" s="63"/>
    </row>
    <row r="9" spans="1:9" s="67" customFormat="1" ht="15" collapsed="1" x14ac:dyDescent="0.25">
      <c r="A9" s="38" t="s">
        <v>15</v>
      </c>
      <c r="B9" s="39" t="s">
        <v>269</v>
      </c>
      <c r="C9" s="40" t="s">
        <v>17</v>
      </c>
      <c r="D9" s="41"/>
      <c r="E9" s="42"/>
      <c r="F9" s="43">
        <f>SUM(F10:F15)</f>
        <v>1528400</v>
      </c>
      <c r="G9" s="65"/>
      <c r="H9" s="66"/>
      <c r="I9" s="66"/>
    </row>
    <row r="10" spans="1:9" ht="14.25" collapsed="1" x14ac:dyDescent="0.2">
      <c r="A10" s="68" t="s">
        <v>270</v>
      </c>
      <c r="B10" s="69" t="s">
        <v>296</v>
      </c>
      <c r="C10" s="70" t="s">
        <v>31</v>
      </c>
      <c r="D10" s="69">
        <v>4</v>
      </c>
      <c r="E10" s="71">
        <v>256000</v>
      </c>
      <c r="F10" s="72">
        <f>ROUND(D10*E10,0)</f>
        <v>1024000</v>
      </c>
    </row>
    <row r="11" spans="1:9" s="57" customFormat="1" ht="73.5" customHeight="1" outlineLevel="1" x14ac:dyDescent="0.2">
      <c r="A11" s="73"/>
      <c r="B11" s="74" t="s">
        <v>298</v>
      </c>
      <c r="C11" s="75"/>
      <c r="D11" s="76"/>
      <c r="E11" s="77"/>
      <c r="F11" s="78"/>
      <c r="G11" s="79"/>
      <c r="H11" s="80"/>
      <c r="I11" s="80"/>
    </row>
    <row r="12" spans="1:9" ht="14.25" x14ac:dyDescent="0.2">
      <c r="A12" s="68" t="s">
        <v>272</v>
      </c>
      <c r="B12" s="69" t="s">
        <v>297</v>
      </c>
      <c r="C12" s="70" t="s">
        <v>31</v>
      </c>
      <c r="D12" s="69">
        <v>1</v>
      </c>
      <c r="E12" s="71">
        <v>298900</v>
      </c>
      <c r="F12" s="72">
        <f>ROUND(D12*E12,0)</f>
        <v>298900</v>
      </c>
    </row>
    <row r="13" spans="1:9" s="57" customFormat="1" ht="97.5" customHeight="1" outlineLevel="1" x14ac:dyDescent="0.2">
      <c r="A13" s="73"/>
      <c r="B13" s="74" t="s">
        <v>271</v>
      </c>
      <c r="C13" s="75"/>
      <c r="D13" s="76"/>
      <c r="E13" s="77"/>
      <c r="F13" s="78"/>
      <c r="G13" s="79"/>
      <c r="H13" s="80"/>
      <c r="I13" s="80"/>
    </row>
    <row r="14" spans="1:9" ht="14.25" x14ac:dyDescent="0.2">
      <c r="A14" s="68" t="s">
        <v>275</v>
      </c>
      <c r="B14" s="69" t="s">
        <v>290</v>
      </c>
      <c r="C14" s="70" t="s">
        <v>31</v>
      </c>
      <c r="D14" s="69">
        <v>5</v>
      </c>
      <c r="E14" s="71">
        <v>41100</v>
      </c>
      <c r="F14" s="72">
        <f>ROUND(D14*E14,0)</f>
        <v>205500</v>
      </c>
    </row>
    <row r="15" spans="1:9" s="57" customFormat="1" ht="50.25" customHeight="1" outlineLevel="1" x14ac:dyDescent="0.2">
      <c r="A15" s="73"/>
      <c r="B15" s="74" t="s">
        <v>273</v>
      </c>
      <c r="C15" s="81"/>
      <c r="D15" s="73"/>
      <c r="E15" s="82"/>
      <c r="F15" s="83"/>
      <c r="G15" s="79"/>
      <c r="H15" s="80"/>
      <c r="I15" s="80"/>
    </row>
    <row r="16" spans="1:9" s="67" customFormat="1" ht="15" x14ac:dyDescent="0.25">
      <c r="A16" s="38"/>
      <c r="B16" s="39" t="s">
        <v>269</v>
      </c>
      <c r="C16" s="40" t="s">
        <v>17</v>
      </c>
      <c r="D16" s="41"/>
      <c r="E16" s="42"/>
      <c r="F16" s="43">
        <f>F9</f>
        <v>1528400</v>
      </c>
      <c r="G16" s="65"/>
      <c r="H16" s="66"/>
      <c r="I16" s="66"/>
    </row>
    <row r="17" spans="1:9" s="57" customFormat="1" x14ac:dyDescent="0.2">
      <c r="A17" s="50"/>
      <c r="B17" s="50"/>
      <c r="C17" s="51"/>
      <c r="D17" s="50"/>
      <c r="E17" s="52"/>
      <c r="F17" s="53"/>
      <c r="G17" s="53"/>
      <c r="H17" s="50"/>
      <c r="I17" s="50"/>
    </row>
  </sheetData>
  <pageMargins left="0.7" right="0.7" top="0.78740157499999996" bottom="0.78740157499999996" header="0.3" footer="0.3"/>
  <pageSetup paperSize="9" scale="57"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304FBC-AFAB-47C6-960A-E77F472E56E8}">
  <sheetPr>
    <pageSetUpPr fitToPage="1"/>
  </sheetPr>
  <dimension ref="A1:I15"/>
  <sheetViews>
    <sheetView view="pageBreakPreview" zoomScaleNormal="100" zoomScaleSheetLayoutView="100" workbookViewId="0">
      <selection activeCell="B12" sqref="B12"/>
    </sheetView>
  </sheetViews>
  <sheetFormatPr defaultColWidth="9.140625" defaultRowHeight="12.75" outlineLevelRow="1" x14ac:dyDescent="0.2"/>
  <cols>
    <col min="1" max="1" width="9.140625" style="50"/>
    <col min="2" max="2" width="92.42578125" style="50" customWidth="1"/>
    <col min="3" max="3" width="8.5703125" style="51" customWidth="1"/>
    <col min="4" max="4" width="9.140625" style="50"/>
    <col min="5" max="5" width="17.85546875" style="52" customWidth="1"/>
    <col min="6" max="7" width="18.140625" style="53" customWidth="1"/>
    <col min="8" max="9" width="9.140625" style="50"/>
    <col min="10" max="16384" width="9.140625" style="54"/>
  </cols>
  <sheetData>
    <row r="1" spans="1:9" ht="15" x14ac:dyDescent="0.2">
      <c r="B1" s="30" t="s">
        <v>285</v>
      </c>
    </row>
    <row r="2" spans="1:9" ht="14.25" x14ac:dyDescent="0.2">
      <c r="B2" s="6"/>
    </row>
    <row r="3" spans="1:9" ht="14.25" x14ac:dyDescent="0.2">
      <c r="B3" s="6"/>
      <c r="F3" s="56"/>
    </row>
    <row r="4" spans="1:9" ht="15" x14ac:dyDescent="0.2">
      <c r="B4" s="30" t="s">
        <v>276</v>
      </c>
      <c r="F4" s="56"/>
    </row>
    <row r="5" spans="1:9" s="57" customFormat="1" ht="14.25" x14ac:dyDescent="0.2">
      <c r="A5" s="50"/>
      <c r="B5" s="55"/>
      <c r="C5" s="51"/>
      <c r="D5" s="50"/>
      <c r="E5" s="52"/>
      <c r="F5" s="53"/>
      <c r="G5" s="53"/>
      <c r="H5" s="50"/>
      <c r="I5" s="50"/>
    </row>
    <row r="6" spans="1:9" s="57" customFormat="1" ht="14.25" x14ac:dyDescent="0.2">
      <c r="A6" s="50"/>
      <c r="B6" s="55"/>
      <c r="C6" s="51"/>
      <c r="D6" s="50"/>
      <c r="E6" s="52"/>
      <c r="F6" s="53"/>
      <c r="G6" s="53"/>
      <c r="H6" s="50"/>
      <c r="I6" s="50"/>
    </row>
    <row r="8" spans="1:9" s="64" customFormat="1" ht="22.5" x14ac:dyDescent="0.2">
      <c r="A8" s="58" t="s">
        <v>9</v>
      </c>
      <c r="B8" s="59" t="s">
        <v>10</v>
      </c>
      <c r="C8" s="60" t="s">
        <v>11</v>
      </c>
      <c r="D8" s="59" t="s">
        <v>12</v>
      </c>
      <c r="E8" s="61" t="s">
        <v>13</v>
      </c>
      <c r="F8" s="62" t="s">
        <v>14</v>
      </c>
      <c r="G8" s="63"/>
    </row>
    <row r="9" spans="1:9" s="67" customFormat="1" ht="15" collapsed="1" x14ac:dyDescent="0.25">
      <c r="A9" s="38" t="s">
        <v>15</v>
      </c>
      <c r="B9" s="39" t="s">
        <v>269</v>
      </c>
      <c r="C9" s="40" t="s">
        <v>17</v>
      </c>
      <c r="D9" s="41"/>
      <c r="E9" s="42"/>
      <c r="F9" s="43">
        <f>SUM(F10:F13)</f>
        <v>12655928</v>
      </c>
      <c r="G9" s="65"/>
      <c r="H9" s="66"/>
      <c r="I9" s="66"/>
    </row>
    <row r="10" spans="1:9" ht="14.25" x14ac:dyDescent="0.2">
      <c r="A10" s="68" t="s">
        <v>270</v>
      </c>
      <c r="B10" s="69" t="s">
        <v>288</v>
      </c>
      <c r="C10" s="70" t="s">
        <v>258</v>
      </c>
      <c r="D10" s="69">
        <v>1</v>
      </c>
      <c r="E10" s="71">
        <v>8793940</v>
      </c>
      <c r="F10" s="72">
        <f>ROUND(D10*E10,0)</f>
        <v>8793940</v>
      </c>
    </row>
    <row r="11" spans="1:9" s="57" customFormat="1" ht="153" customHeight="1" outlineLevel="1" x14ac:dyDescent="0.2">
      <c r="A11" s="73"/>
      <c r="B11" s="74" t="s">
        <v>292</v>
      </c>
      <c r="C11" s="75"/>
      <c r="D11" s="76"/>
      <c r="E11" s="77"/>
      <c r="F11" s="78"/>
      <c r="G11" s="79"/>
      <c r="H11" s="80"/>
      <c r="I11" s="80"/>
    </row>
    <row r="12" spans="1:9" ht="14.25" x14ac:dyDescent="0.2">
      <c r="A12" s="68" t="s">
        <v>272</v>
      </c>
      <c r="B12" s="69" t="s">
        <v>277</v>
      </c>
      <c r="C12" s="70" t="s">
        <v>258</v>
      </c>
      <c r="D12" s="69">
        <v>1</v>
      </c>
      <c r="E12" s="71">
        <v>3861988</v>
      </c>
      <c r="F12" s="72">
        <f>ROUND(D12*E12,0)</f>
        <v>3861988</v>
      </c>
    </row>
    <row r="13" spans="1:9" s="57" customFormat="1" ht="132.75" customHeight="1" outlineLevel="1" x14ac:dyDescent="0.2">
      <c r="A13" s="73"/>
      <c r="B13" s="74" t="s">
        <v>291</v>
      </c>
      <c r="C13" s="75"/>
      <c r="D13" s="76"/>
      <c r="E13" s="77"/>
      <c r="F13" s="78"/>
      <c r="G13" s="79"/>
      <c r="H13" s="80"/>
      <c r="I13" s="80"/>
    </row>
    <row r="14" spans="1:9" s="67" customFormat="1" ht="15" x14ac:dyDescent="0.25">
      <c r="A14" s="38"/>
      <c r="B14" s="39" t="s">
        <v>269</v>
      </c>
      <c r="C14" s="40" t="s">
        <v>17</v>
      </c>
      <c r="D14" s="41"/>
      <c r="E14" s="42"/>
      <c r="F14" s="43">
        <f>F9</f>
        <v>12655928</v>
      </c>
      <c r="G14" s="65"/>
      <c r="H14" s="66"/>
      <c r="I14" s="66"/>
    </row>
    <row r="15" spans="1:9" s="57" customFormat="1" x14ac:dyDescent="0.2">
      <c r="A15" s="50"/>
      <c r="B15" s="50"/>
      <c r="C15" s="51"/>
      <c r="D15" s="50"/>
      <c r="E15" s="52"/>
      <c r="F15" s="53"/>
      <c r="G15" s="53"/>
      <c r="H15" s="50"/>
      <c r="I15" s="50"/>
    </row>
  </sheetData>
  <pageMargins left="0.7" right="0.7" top="0.78740157499999996" bottom="0.78740157499999996" header="0.3" footer="0.3"/>
  <pageSetup paperSize="9" scale="57" fitToHeight="0"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Listy</vt:lpstr>
      </vt:variant>
      <vt:variant>
        <vt:i4>5</vt:i4>
      </vt:variant>
    </vt:vector>
  </HeadingPairs>
  <TitlesOfParts>
    <vt:vector size="5" baseType="lpstr">
      <vt:lpstr>Rekapitulace</vt:lpstr>
      <vt:lpstr>Víceúčelový bazén</vt:lpstr>
      <vt:lpstr>Dětský bazén</vt:lpstr>
      <vt:lpstr>Brodítka a sprchy</vt:lpstr>
      <vt:lpstr>Skluzavky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2025-01-07T12:56:15Z</cp:lastPrinted>
  <dcterms:created xsi:type="dcterms:W3CDTF">1998-09-24T06:59:17Z</dcterms:created>
  <dcterms:modified xsi:type="dcterms:W3CDTF">2025-01-07T13:01:54Z</dcterms:modified>
</cp:coreProperties>
</file>